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strzynski\Desktop\"/>
    </mc:Choice>
  </mc:AlternateContent>
  <bookViews>
    <workbookView xWindow="0" yWindow="0" windowWidth="28800" windowHeight="12300" tabRatio="827" activeTab="1"/>
  </bookViews>
  <sheets>
    <sheet name="SPRAW. Z DOCH. CAŁK.-roczne" sheetId="2" r:id="rId1"/>
    <sheet name="SPRAW. Z DOCH. CAŁK-kwartalnie" sheetId="1" r:id="rId2"/>
    <sheet name="SPRAW. Z SYT. FINANSOWEJ" sheetId="3" r:id="rId3"/>
  </sheets>
  <definedNames>
    <definedName name="_xlnm.Print_Area" localSheetId="0">'SPRAW. Z DOCH. CAŁK.-roczne'!$B$8:$H$31</definedName>
    <definedName name="_xlnm.Print_Area" localSheetId="1">'SPRAW. Z DOCH. CAŁK-kwartalnie'!$B$8:$P$29</definedName>
    <definedName name="_xlnm.Print_Area" localSheetId="2">'SPRAW. Z SYT. FINANSOWEJ'!$B$8:$I$48</definedName>
  </definedNames>
  <calcPr calcId="162913"/>
</workbook>
</file>

<file path=xl/calcChain.xml><?xml version="1.0" encoding="utf-8"?>
<calcChain xmlns="http://schemas.openxmlformats.org/spreadsheetml/2006/main">
  <c r="C22" i="1" l="1"/>
  <c r="C12" i="1"/>
  <c r="C23" i="1" l="1"/>
  <c r="C27" i="1" s="1"/>
  <c r="C29" i="1" s="1"/>
  <c r="D22" i="1"/>
  <c r="D23" i="1" s="1"/>
  <c r="D27" i="1" s="1"/>
  <c r="D29" i="1" s="1"/>
  <c r="D12" i="1"/>
  <c r="C43" i="3" l="1"/>
  <c r="C44" i="3" s="1"/>
  <c r="C35" i="3"/>
  <c r="C23" i="3"/>
  <c r="C46" i="3" l="1"/>
  <c r="D22" i="2"/>
  <c r="D12" i="2"/>
  <c r="D23" i="2" s="1"/>
  <c r="D27" i="2" s="1"/>
  <c r="D29" i="2" s="1"/>
  <c r="F22" i="1" l="1"/>
  <c r="F12" i="1"/>
  <c r="F23" i="1" s="1"/>
  <c r="F27" i="1" s="1"/>
  <c r="F29" i="1" s="1"/>
  <c r="E22" i="1" l="1"/>
  <c r="E12" i="1"/>
  <c r="D43" i="3"/>
  <c r="D44" i="3" s="1"/>
  <c r="D35" i="3"/>
  <c r="D23" i="3"/>
  <c r="E23" i="1" l="1"/>
  <c r="E27" i="1" s="1"/>
  <c r="E29" i="1" s="1"/>
  <c r="D46" i="3"/>
  <c r="G22" i="1" l="1"/>
  <c r="G12" i="1"/>
  <c r="G23" i="1" l="1"/>
  <c r="G27" i="1" s="1"/>
  <c r="G29" i="1" s="1"/>
  <c r="H22" i="1" l="1"/>
  <c r="I22" i="1"/>
  <c r="H12" i="1"/>
  <c r="H23" i="1" l="1"/>
  <c r="H27" i="1" s="1"/>
  <c r="H29" i="1" s="1"/>
  <c r="J22" i="1"/>
  <c r="J12" i="1"/>
  <c r="J23" i="1" s="1"/>
  <c r="J27" i="1" s="1"/>
  <c r="J29" i="1" s="1"/>
  <c r="C22" i="2"/>
  <c r="C12" i="2"/>
  <c r="C23" i="2" l="1"/>
  <c r="C27" i="2" s="1"/>
  <c r="C29" i="2" s="1"/>
  <c r="G43" i="3"/>
  <c r="G44" i="3" s="1"/>
  <c r="H43" i="3"/>
  <c r="H44" i="3" s="1"/>
  <c r="I43" i="3"/>
  <c r="I44" i="3" s="1"/>
  <c r="F43" i="3"/>
  <c r="F44" i="3" s="1"/>
  <c r="E43" i="3"/>
  <c r="E44" i="3" s="1"/>
  <c r="I35" i="3" l="1"/>
  <c r="I46" i="3" s="1"/>
  <c r="H35" i="3"/>
  <c r="H46" i="3" s="1"/>
  <c r="G35" i="3"/>
  <c r="G46" i="3" s="1"/>
  <c r="F35" i="3"/>
  <c r="F46" i="3" s="1"/>
  <c r="E35" i="3"/>
  <c r="E46" i="3" s="1"/>
  <c r="I23" i="3"/>
  <c r="H23" i="3"/>
  <c r="G23" i="3"/>
  <c r="F23" i="3"/>
  <c r="E23" i="3"/>
  <c r="E22" i="2"/>
  <c r="E12" i="2"/>
  <c r="E23" i="2" s="1"/>
  <c r="E27" i="2" s="1"/>
  <c r="E29" i="2" s="1"/>
  <c r="L22" i="1" l="1"/>
  <c r="K22" i="1"/>
  <c r="L12" i="1"/>
  <c r="K12" i="1"/>
  <c r="I12" i="1"/>
  <c r="H22" i="2"/>
  <c r="G22" i="2"/>
  <c r="F22" i="2"/>
  <c r="H12" i="2"/>
  <c r="G12" i="2"/>
  <c r="F12" i="2"/>
  <c r="K23" i="1" l="1"/>
  <c r="K27" i="1" s="1"/>
  <c r="K29" i="1" s="1"/>
  <c r="F23" i="2"/>
  <c r="F27" i="2" s="1"/>
  <c r="F29" i="2" s="1"/>
  <c r="G23" i="2"/>
  <c r="G27" i="2" s="1"/>
  <c r="G29" i="2" s="1"/>
  <c r="H23" i="2"/>
  <c r="H27" i="2" s="1"/>
  <c r="H29" i="2" s="1"/>
  <c r="I23" i="1"/>
  <c r="I27" i="1" s="1"/>
  <c r="I29" i="1" s="1"/>
  <c r="L23" i="1"/>
  <c r="L27" i="1" s="1"/>
  <c r="L29" i="1" s="1"/>
  <c r="M22" i="1"/>
  <c r="M12" i="1"/>
  <c r="M23" i="1" l="1"/>
  <c r="M27" i="1" s="1"/>
  <c r="M29" i="1" s="1"/>
  <c r="N12" i="1"/>
  <c r="N22" i="1"/>
  <c r="N23" i="1" l="1"/>
  <c r="N27" i="1" s="1"/>
  <c r="N29" i="1" s="1"/>
  <c r="P22" i="1"/>
  <c r="O22" i="1"/>
  <c r="P12" i="1"/>
  <c r="O12" i="1"/>
  <c r="O23" i="1" l="1"/>
  <c r="O27" i="1" s="1"/>
  <c r="O29" i="1" s="1"/>
  <c r="P23" i="1"/>
  <c r="P27" i="1" l="1"/>
  <c r="P29" i="1" s="1"/>
</calcChain>
</file>

<file path=xl/sharedStrings.xml><?xml version="1.0" encoding="utf-8"?>
<sst xmlns="http://schemas.openxmlformats.org/spreadsheetml/2006/main" count="118" uniqueCount="88">
  <si>
    <t>Wynik z operacji na instrumentach finansowych</t>
  </si>
  <si>
    <t>Przychody z tytułu prowizji i opłat</t>
  </si>
  <si>
    <t>Pozostałe przychody</t>
  </si>
  <si>
    <t>Przychody z działalności operacyjnej razem</t>
  </si>
  <si>
    <t>Wynagrodzenia i świadczenia pracownicze</t>
  </si>
  <si>
    <t>Marketing</t>
  </si>
  <si>
    <t>Pozostałe usługi obce</t>
  </si>
  <si>
    <t>Koszty utrzymania i wynajmu budynków</t>
  </si>
  <si>
    <t>Amortyzacja</t>
  </si>
  <si>
    <t xml:space="preserve">Podatki i opłaty </t>
  </si>
  <si>
    <t>Koszty prowizji</t>
  </si>
  <si>
    <t>Pozostałe koszty</t>
  </si>
  <si>
    <t>Koszty działalności operacyjnej razem</t>
  </si>
  <si>
    <t>Zysk z działalności operacyjnej</t>
  </si>
  <si>
    <t>Przychody finansowe</t>
  </si>
  <si>
    <t>Koszty finansowe</t>
  </si>
  <si>
    <t>Zysk przed opodatkowaniem</t>
  </si>
  <si>
    <t>Podatek dochodowy</t>
  </si>
  <si>
    <t>Zysk netto</t>
  </si>
  <si>
    <t>* dane przekształcone</t>
  </si>
  <si>
    <t>01.01.2015 - 31.12.2015</t>
  </si>
  <si>
    <t>01.01.2014 - 31.12.2014*</t>
  </si>
  <si>
    <t>01.01.2013 - 31.12.2013*</t>
  </si>
  <si>
    <t>01.01.2016 - 31.12.2016</t>
  </si>
  <si>
    <t>Odpisy aktualizujące wartości niematerialne</t>
  </si>
  <si>
    <t>SKONSOLIDOWANE SPRAWOZDANIE Z SYTUACJI FINANSOWEJ</t>
  </si>
  <si>
    <t>AKTYWA</t>
  </si>
  <si>
    <t>Środki pieniężne własne</t>
  </si>
  <si>
    <t>Aktywa finansowe przeznaczone do obrotu</t>
  </si>
  <si>
    <t>Należności z tytułu podatku dochodowego</t>
  </si>
  <si>
    <t>Rozliczenia międzyokresowe kosztów</t>
  </si>
  <si>
    <t>Wartości niematerialne</t>
  </si>
  <si>
    <t>Rzeczowe aktywa trwałe</t>
  </si>
  <si>
    <t>Aktywa z tytułu odroczonego podatku dochodowego</t>
  </si>
  <si>
    <t>Aktywa razem</t>
  </si>
  <si>
    <t>KAPITAŁ WŁASNY I ZOBOWIĄZANIA</t>
  </si>
  <si>
    <t>Zobowiązania</t>
  </si>
  <si>
    <t>Zobowiązania wobec klientów</t>
  </si>
  <si>
    <t>Zobowiązania finansowe przeznaczone do obrotu</t>
  </si>
  <si>
    <t>Zobowiązania z tytułu podatku dochodowego</t>
  </si>
  <si>
    <t>Rezerwy na zobowiązania</t>
  </si>
  <si>
    <t>Rezerwa na odroczony podatek dochodowy</t>
  </si>
  <si>
    <t>Zobowiązania razem</t>
  </si>
  <si>
    <t>Kapitał własny</t>
  </si>
  <si>
    <t>Kapitał podstawowy</t>
  </si>
  <si>
    <t>Kapitał zapasowy</t>
  </si>
  <si>
    <t>Pozostałe kapitały rezerwowe</t>
  </si>
  <si>
    <t>Różnice kursowe z przeliczenia</t>
  </si>
  <si>
    <t>Zyski zatrzymane</t>
  </si>
  <si>
    <t>Kapitał własny właścicieli jednostki dominującej</t>
  </si>
  <si>
    <t>Kapitał własny razem</t>
  </si>
  <si>
    <t>Kapitał własny i zobowiązania razem</t>
  </si>
  <si>
    <t>Aktywa finansowe utrzymywane do terminu zapadalności</t>
  </si>
  <si>
    <t>Środki pieniężne klientów</t>
  </si>
  <si>
    <t>Aktywa finansowe dostępne do sprzedaży</t>
  </si>
  <si>
    <t>SKONSOLIDOWANE SPRAWOZDANIE Z DOCHODÓW CAŁKOWITYCH - ROCZNE</t>
  </si>
  <si>
    <t>ZA KWARTAŁ</t>
  </si>
  <si>
    <t>I KWARTAŁ 2016 ROKU</t>
  </si>
  <si>
    <t>II KWARTAŁ 2016 ROKU</t>
  </si>
  <si>
    <t>III KWARTAŁ 2016 ROKU</t>
  </si>
  <si>
    <t>IV KWARTAŁ 2016 ROKU</t>
  </si>
  <si>
    <t>I KWARTAŁ 2017 ROKU</t>
  </si>
  <si>
    <t>II KWARTAŁ 2017 ROKU</t>
  </si>
  <si>
    <t>III KWARTAŁ 2017 ROKU</t>
  </si>
  <si>
    <t>31.12.2013*</t>
  </si>
  <si>
    <t>31.12.2014*</t>
  </si>
  <si>
    <t>31.12.2015</t>
  </si>
  <si>
    <t>31.12.2016</t>
  </si>
  <si>
    <t>01.01.2017 - 31.12.2017</t>
  </si>
  <si>
    <t>(w tys. PLN)</t>
  </si>
  <si>
    <t>SKONSOLIDOWANE SPRAWOZDANIE Z DOCHODÓW CAŁKOWITYCH - KWARTALNE</t>
  </si>
  <si>
    <t>IV KWARTAŁ 2017 ROKU</t>
  </si>
  <si>
    <t>I KWARTAŁ 2018 ROKU</t>
  </si>
  <si>
    <t>Aktywa finansowe wyceniane w wartości godziwej przez wynik finansowy</t>
  </si>
  <si>
    <t>ND**</t>
  </si>
  <si>
    <t>Pozostałe zobowiązania</t>
  </si>
  <si>
    <t>** ND - nie dotyczy - pozycje, które nie występują w związku z zasadami wynikającymi z zastosowania MSSF 9 od 1 stycznia 2018 roku</t>
  </si>
  <si>
    <t>II KWARTAŁ 2018 ROKU</t>
  </si>
  <si>
    <t>III KWARTAŁ 2018 ROKU</t>
  </si>
  <si>
    <t>IV KWARTAŁ 2018 ROKU</t>
  </si>
  <si>
    <t>01.01.2018 - 31.12.2018</t>
  </si>
  <si>
    <t>Aktywa finansowe wyceniane w zamortyzowanym koszcie</t>
  </si>
  <si>
    <t>Zobowiązania z tytułu leasingu</t>
  </si>
  <si>
    <t>I KWARTAŁ 2019 ROKU</t>
  </si>
  <si>
    <t>Zysk (strata) z działalności operacyjnej</t>
  </si>
  <si>
    <t>Zysk (strata) przed opodatkowaniem</t>
  </si>
  <si>
    <t>Zysk (strata) netto</t>
  </si>
  <si>
    <t>II KWARTAŁ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</si>
</sst>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zł&quot;_ ;_ * \(#,##0.00\)\ &quot;zł&quot;_ ;_ * &quot;-&quot;??_)\ &quot;zł&quot;_ ;_ @_ "/>
    <numFmt numFmtId="165" formatCode="#,##0_);\(#,##0\);\−\ 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ahoma"/>
      <family val="2"/>
      <charset val="238"/>
    </font>
    <font>
      <b/>
      <sz val="20"/>
      <color theme="1"/>
      <name val="Calibri"/>
      <family val="2"/>
      <scheme val="minor"/>
    </font>
    <font>
      <b/>
      <sz val="20"/>
      <color theme="1"/>
      <name val="Roboto"/>
      <charset val="238"/>
    </font>
    <font>
      <sz val="9"/>
      <color theme="1"/>
      <name val="Roboto"/>
      <charset val="238"/>
    </font>
    <font>
      <b/>
      <sz val="9"/>
      <color theme="1"/>
      <name val="Roboto"/>
      <charset val="238"/>
    </font>
    <font>
      <sz val="9"/>
      <color indexed="8"/>
      <name val="Roboto"/>
      <charset val="238"/>
    </font>
    <font>
      <sz val="9"/>
      <color rgb="FF121E2A"/>
      <name val="Roboto Light"/>
      <charset val="238"/>
    </font>
    <font>
      <b/>
      <sz val="9"/>
      <color rgb="FF121E2A"/>
      <name val="Roboto Light"/>
      <charset val="238"/>
    </font>
    <font>
      <i/>
      <sz val="8"/>
      <color theme="1"/>
      <name val="Roboto"/>
      <charset val="238"/>
    </font>
    <font>
      <i/>
      <sz val="9"/>
      <color theme="1"/>
      <name val="Roboto"/>
      <charset val="238"/>
    </font>
    <font>
      <b/>
      <sz val="9"/>
      <color theme="1"/>
      <name val="Roboto"/>
      <charset val="238"/>
    </font>
    <font>
      <sz val="9"/>
      <color rgb="FF121E2A"/>
      <name val="Roboto Light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AE5F6"/>
        <bgColor indexed="64"/>
      </patternFill>
    </fill>
    <fill>
      <patternFill patternType="solid">
        <fgColor rgb="FFF4F4F4"/>
        <bgColor theme="0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0" fillId="2" borderId="0" xfId="0" applyFill="1"/>
    <xf numFmtId="165" fontId="4" fillId="2" borderId="0" xfId="2" applyNumberFormat="1" applyFont="1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vertical="center"/>
    </xf>
    <xf numFmtId="165" fontId="0" fillId="2" borderId="0" xfId="0" applyNumberFormat="1" applyFill="1"/>
    <xf numFmtId="0" fontId="7" fillId="2" borderId="0" xfId="0" applyFont="1" applyFill="1"/>
    <xf numFmtId="165" fontId="9" fillId="2" borderId="0" xfId="2" applyNumberFormat="1" applyFont="1" applyFill="1" applyBorder="1" applyAlignment="1">
      <alignment horizontal="right"/>
    </xf>
    <xf numFmtId="0" fontId="10" fillId="2" borderId="0" xfId="0" applyFont="1" applyFill="1"/>
    <xf numFmtId="165" fontId="10" fillId="2" borderId="0" xfId="2" applyNumberFormat="1" applyFont="1" applyFill="1" applyBorder="1" applyAlignment="1">
      <alignment horizontal="right"/>
    </xf>
    <xf numFmtId="0" fontId="11" fillId="2" borderId="1" xfId="0" applyFont="1" applyFill="1" applyBorder="1"/>
    <xf numFmtId="165" fontId="11" fillId="2" borderId="1" xfId="2" applyNumberFormat="1" applyFont="1" applyFill="1" applyBorder="1" applyAlignment="1">
      <alignment horizontal="right"/>
    </xf>
    <xf numFmtId="0" fontId="10" fillId="2" borderId="0" xfId="0" applyFont="1" applyFill="1" applyBorder="1"/>
    <xf numFmtId="0" fontId="8" fillId="4" borderId="9" xfId="0" applyFont="1" applyFill="1" applyBorder="1" applyAlignment="1">
      <alignment horizontal="center" vertical="center" wrapText="1"/>
    </xf>
    <xf numFmtId="164" fontId="8" fillId="4" borderId="9" xfId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10" fillId="3" borderId="0" xfId="0" applyFont="1" applyFill="1"/>
    <xf numFmtId="165" fontId="11" fillId="3" borderId="1" xfId="2" applyNumberFormat="1" applyFont="1" applyFill="1" applyBorder="1" applyAlignment="1">
      <alignment horizontal="right"/>
    </xf>
    <xf numFmtId="165" fontId="11" fillId="2" borderId="6" xfId="2" applyNumberFormat="1" applyFont="1" applyFill="1" applyBorder="1" applyAlignment="1">
      <alignment horizontal="right"/>
    </xf>
    <xf numFmtId="165" fontId="10" fillId="3" borderId="0" xfId="2" applyNumberFormat="1" applyFont="1" applyFill="1" applyBorder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65" fontId="10" fillId="2" borderId="3" xfId="2" applyNumberFormat="1" applyFont="1" applyFill="1" applyBorder="1" applyAlignment="1">
      <alignment horizontal="right"/>
    </xf>
    <xf numFmtId="165" fontId="10" fillId="2" borderId="2" xfId="2" applyNumberFormat="1" applyFont="1" applyFill="1" applyBorder="1" applyAlignment="1">
      <alignment horizontal="right"/>
    </xf>
    <xf numFmtId="165" fontId="11" fillId="2" borderId="5" xfId="2" applyNumberFormat="1" applyFont="1" applyFill="1" applyBorder="1" applyAlignment="1">
      <alignment horizontal="right"/>
    </xf>
    <xf numFmtId="165" fontId="11" fillId="2" borderId="4" xfId="2" applyNumberFormat="1" applyFont="1" applyFill="1" applyBorder="1" applyAlignment="1">
      <alignment horizontal="right"/>
    </xf>
    <xf numFmtId="14" fontId="8" fillId="4" borderId="9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6" xfId="0" applyFont="1" applyFill="1" applyBorder="1"/>
    <xf numFmtId="0" fontId="11" fillId="2" borderId="0" xfId="0" applyFont="1" applyFill="1" applyBorder="1"/>
    <xf numFmtId="165" fontId="11" fillId="2" borderId="0" xfId="2" applyNumberFormat="1" applyFont="1" applyFill="1" applyBorder="1" applyAlignment="1">
      <alignment horizontal="right"/>
    </xf>
    <xf numFmtId="165" fontId="11" fillId="2" borderId="7" xfId="2" applyNumberFormat="1" applyFont="1" applyFill="1" applyBorder="1" applyAlignment="1">
      <alignment horizontal="right"/>
    </xf>
    <xf numFmtId="165" fontId="11" fillId="2" borderId="2" xfId="2" applyNumberFormat="1" applyFont="1" applyFill="1" applyBorder="1" applyAlignment="1">
      <alignment horizontal="right"/>
    </xf>
    <xf numFmtId="0" fontId="14" fillId="4" borderId="12" xfId="0" applyFont="1" applyFill="1" applyBorder="1" applyAlignment="1">
      <alignment horizontal="center" vertical="center" wrapText="1"/>
    </xf>
    <xf numFmtId="165" fontId="10" fillId="6" borderId="0" xfId="2" applyNumberFormat="1" applyFont="1" applyFill="1" applyBorder="1" applyAlignment="1">
      <alignment horizontal="right"/>
    </xf>
    <xf numFmtId="165" fontId="11" fillId="6" borderId="1" xfId="2" applyNumberFormat="1" applyFont="1" applyFill="1" applyBorder="1" applyAlignment="1">
      <alignment horizontal="right"/>
    </xf>
    <xf numFmtId="165" fontId="10" fillId="3" borderId="15" xfId="2" applyNumberFormat="1" applyFont="1" applyFill="1" applyBorder="1" applyAlignment="1">
      <alignment horizontal="right"/>
    </xf>
    <xf numFmtId="165" fontId="10" fillId="3" borderId="16" xfId="2" applyNumberFormat="1" applyFont="1" applyFill="1" applyBorder="1" applyAlignment="1">
      <alignment horizontal="right"/>
    </xf>
    <xf numFmtId="165" fontId="10" fillId="2" borderId="17" xfId="2" applyNumberFormat="1" applyFont="1" applyFill="1" applyBorder="1" applyAlignment="1">
      <alignment horizontal="right"/>
    </xf>
    <xf numFmtId="4" fontId="0" fillId="2" borderId="0" xfId="0" applyNumberFormat="1" applyFill="1"/>
    <xf numFmtId="0" fontId="8" fillId="4" borderId="8" xfId="0" applyFont="1" applyFill="1" applyBorder="1" applyAlignment="1">
      <alignment horizontal="left" vertical="center" wrapText="1"/>
    </xf>
    <xf numFmtId="165" fontId="10" fillId="2" borderId="8" xfId="2" applyNumberFormat="1" applyFont="1" applyFill="1" applyBorder="1" applyAlignment="1">
      <alignment horizontal="right"/>
    </xf>
    <xf numFmtId="165" fontId="0" fillId="2" borderId="0" xfId="0" applyNumberFormat="1" applyFont="1" applyFill="1"/>
    <xf numFmtId="0" fontId="0" fillId="2" borderId="0" xfId="0" applyFont="1" applyFill="1"/>
    <xf numFmtId="0" fontId="15" fillId="2" borderId="14" xfId="0" applyFont="1" applyFill="1" applyBorder="1"/>
    <xf numFmtId="165" fontId="15" fillId="2" borderId="19" xfId="2" applyNumberFormat="1" applyFont="1" applyFill="1" applyBorder="1" applyAlignment="1">
      <alignment horizontal="right"/>
    </xf>
    <xf numFmtId="165" fontId="15" fillId="6" borderId="14" xfId="2" applyNumberFormat="1" applyFont="1" applyFill="1" applyBorder="1" applyAlignment="1">
      <alignment horizontal="right"/>
    </xf>
    <xf numFmtId="165" fontId="15" fillId="2" borderId="14" xfId="2" applyNumberFormat="1" applyFont="1" applyFill="1" applyBorder="1" applyAlignment="1">
      <alignment horizontal="right"/>
    </xf>
    <xf numFmtId="165" fontId="15" fillId="2" borderId="18" xfId="2" applyNumberFormat="1" applyFont="1" applyFill="1" applyBorder="1" applyAlignment="1">
      <alignment horizontal="right"/>
    </xf>
    <xf numFmtId="0" fontId="15" fillId="2" borderId="0" xfId="0" applyFont="1" applyFill="1" applyBorder="1"/>
    <xf numFmtId="165" fontId="15" fillId="2" borderId="0" xfId="2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165" fontId="10" fillId="6" borderId="2" xfId="2" applyNumberFormat="1" applyFont="1" applyFill="1" applyBorder="1" applyAlignment="1">
      <alignment horizontal="right"/>
    </xf>
    <xf numFmtId="165" fontId="11" fillId="6" borderId="4" xfId="2" applyNumberFormat="1" applyFont="1" applyFill="1" applyBorder="1" applyAlignment="1">
      <alignment horizontal="right"/>
    </xf>
    <xf numFmtId="0" fontId="10" fillId="2" borderId="3" xfId="0" applyFont="1" applyFill="1" applyBorder="1"/>
    <xf numFmtId="165" fontId="15" fillId="6" borderId="19" xfId="2" applyNumberFormat="1" applyFont="1" applyFill="1" applyBorder="1" applyAlignment="1">
      <alignment horizontal="right"/>
    </xf>
    <xf numFmtId="0" fontId="12" fillId="2" borderId="0" xfId="0" applyFont="1" applyFill="1" applyAlignment="1">
      <alignment vertical="top"/>
    </xf>
    <xf numFmtId="165" fontId="11" fillId="3" borderId="20" xfId="2" applyNumberFormat="1" applyFont="1" applyFill="1" applyBorder="1" applyAlignment="1">
      <alignment horizontal="right"/>
    </xf>
    <xf numFmtId="165" fontId="11" fillId="3" borderId="16" xfId="2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 vertical="center" wrapText="1"/>
    </xf>
    <xf numFmtId="165" fontId="12" fillId="2" borderId="0" xfId="0" applyNumberFormat="1" applyFont="1" applyFill="1"/>
    <xf numFmtId="0" fontId="8" fillId="4" borderId="21" xfId="0" applyFont="1" applyFill="1" applyBorder="1" applyAlignment="1">
      <alignment horizontal="center" vertical="center" wrapText="1"/>
    </xf>
    <xf numFmtId="165" fontId="11" fillId="5" borderId="22" xfId="2" applyNumberFormat="1" applyFont="1" applyFill="1" applyBorder="1" applyAlignment="1">
      <alignment horizontal="right"/>
    </xf>
    <xf numFmtId="165" fontId="15" fillId="5" borderId="23" xfId="2" applyNumberFormat="1" applyFont="1" applyFill="1" applyBorder="1" applyAlignment="1">
      <alignment horizontal="right"/>
    </xf>
    <xf numFmtId="165" fontId="10" fillId="5" borderId="16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</cellXfs>
  <cellStyles count="3">
    <cellStyle name="Excel Built-in Normal 2" xfId="2"/>
    <cellStyle name="Normalny" xfId="0" builtinId="0"/>
    <cellStyle name="Walutowy 61" xfId="1"/>
  </cellStyles>
  <dxfs count="0"/>
  <tableStyles count="0" defaultTableStyle="TableStyleMedium2" defaultPivotStyle="PivotStyleLight16"/>
  <colors>
    <mruColors>
      <color rgb="FFF4F4F4"/>
      <color rgb="FF121E2A"/>
      <color rgb="FFDAE5F6"/>
      <color rgb="FF00B27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0</xdr:rowOff>
    </xdr:from>
    <xdr:to>
      <xdr:col>7</xdr:col>
      <xdr:colOff>869315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483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0</xdr:rowOff>
    </xdr:from>
    <xdr:to>
      <xdr:col>15</xdr:col>
      <xdr:colOff>802640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72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0</xdr:rowOff>
    </xdr:from>
    <xdr:to>
      <xdr:col>9</xdr:col>
      <xdr:colOff>2540</xdr:colOff>
      <xdr:row>3</xdr:row>
      <xdr:rowOff>57150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05550" y="0"/>
          <a:ext cx="156464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S5683"/>
  <sheetViews>
    <sheetView zoomScaleNormal="100" workbookViewId="0"/>
  </sheetViews>
  <sheetFormatPr defaultRowHeight="15"/>
  <cols>
    <col min="1" max="1" width="3.5703125" style="1" customWidth="1"/>
    <col min="2" max="2" width="39.7109375" customWidth="1"/>
    <col min="3" max="8" width="13.5703125" customWidth="1"/>
    <col min="9" max="851" width="9.140625" style="1"/>
  </cols>
  <sheetData>
    <row r="1" spans="2:9" s="1" customFormat="1" ht="16.5" customHeight="1"/>
    <row r="2" spans="2:9" s="1" customFormat="1" ht="16.5" customHeight="1"/>
    <row r="3" spans="2:9" s="1" customFormat="1" ht="16.5" customHeight="1"/>
    <row r="4" spans="2:9" s="1" customFormat="1" ht="26.25" customHeight="1">
      <c r="B4" s="70" t="s">
        <v>55</v>
      </c>
      <c r="C4" s="70"/>
      <c r="D4" s="70"/>
      <c r="E4" s="70"/>
      <c r="F4" s="70"/>
      <c r="G4" s="70"/>
      <c r="H4" s="70"/>
      <c r="I4" s="5"/>
    </row>
    <row r="5" spans="2:9" s="1" customFormat="1" ht="26.25" customHeight="1">
      <c r="B5" s="70"/>
      <c r="C5" s="70"/>
      <c r="D5" s="70"/>
      <c r="E5" s="70"/>
      <c r="F5" s="70"/>
      <c r="G5" s="70"/>
      <c r="H5" s="70"/>
      <c r="I5" s="5"/>
    </row>
    <row r="6" spans="2:9" s="1" customFormat="1"/>
    <row r="7" spans="2:9" ht="6" customHeight="1">
      <c r="B7" s="71" t="s">
        <v>69</v>
      </c>
      <c r="C7" s="16"/>
      <c r="D7" s="55"/>
      <c r="E7" s="73"/>
      <c r="F7" s="73"/>
      <c r="G7" s="73"/>
      <c r="H7" s="73"/>
    </row>
    <row r="8" spans="2:9" ht="33" customHeight="1">
      <c r="B8" s="72"/>
      <c r="C8" s="14" t="s">
        <v>80</v>
      </c>
      <c r="D8" s="14" t="s">
        <v>68</v>
      </c>
      <c r="E8" s="14" t="s">
        <v>23</v>
      </c>
      <c r="F8" s="15" t="s">
        <v>20</v>
      </c>
      <c r="G8" s="15" t="s">
        <v>21</v>
      </c>
      <c r="H8" s="15" t="s">
        <v>22</v>
      </c>
    </row>
    <row r="9" spans="2:9" s="1" customFormat="1">
      <c r="B9" s="9" t="s">
        <v>0</v>
      </c>
      <c r="C9" s="20">
        <v>281473</v>
      </c>
      <c r="D9" s="10">
        <v>269188</v>
      </c>
      <c r="E9" s="10">
        <v>245216</v>
      </c>
      <c r="F9" s="10">
        <v>274671</v>
      </c>
      <c r="G9" s="10">
        <v>197785</v>
      </c>
      <c r="H9" s="10">
        <v>209884</v>
      </c>
    </row>
    <row r="10" spans="2:9" s="1" customFormat="1">
      <c r="B10" s="9" t="s">
        <v>1</v>
      </c>
      <c r="C10" s="20">
        <v>6651</v>
      </c>
      <c r="D10" s="10">
        <v>4457</v>
      </c>
      <c r="E10" s="10">
        <v>5284</v>
      </c>
      <c r="F10" s="10">
        <v>5754</v>
      </c>
      <c r="G10" s="10">
        <v>6071</v>
      </c>
      <c r="H10" s="10">
        <v>4992</v>
      </c>
    </row>
    <row r="11" spans="2:9" s="1" customFormat="1">
      <c r="B11" s="9" t="s">
        <v>2</v>
      </c>
      <c r="C11" s="20">
        <v>177</v>
      </c>
      <c r="D11" s="10">
        <v>122</v>
      </c>
      <c r="E11" s="10">
        <v>76</v>
      </c>
      <c r="F11" s="10">
        <v>2117</v>
      </c>
      <c r="G11" s="10">
        <v>578</v>
      </c>
      <c r="H11" s="10">
        <v>683</v>
      </c>
    </row>
    <row r="12" spans="2:9" s="1" customFormat="1">
      <c r="B12" s="11" t="s">
        <v>3</v>
      </c>
      <c r="C12" s="18">
        <f t="shared" ref="C12:E12" si="0">SUM(C9:C11)</f>
        <v>288301</v>
      </c>
      <c r="D12" s="12">
        <f t="shared" ref="D12" si="1">SUM(D9:D11)</f>
        <v>273767</v>
      </c>
      <c r="E12" s="12">
        <f t="shared" si="0"/>
        <v>250576</v>
      </c>
      <c r="F12" s="12">
        <f>SUM(F9:F11)</f>
        <v>282542</v>
      </c>
      <c r="G12" s="12">
        <f>SUM(G9:G11)</f>
        <v>204434</v>
      </c>
      <c r="H12" s="12">
        <f>SUM(H9:H11)</f>
        <v>215559</v>
      </c>
    </row>
    <row r="13" spans="2:9" s="1" customFormat="1" ht="7.5" customHeight="1">
      <c r="B13" s="9"/>
      <c r="C13" s="17"/>
      <c r="D13" s="10"/>
      <c r="E13" s="10"/>
      <c r="F13" s="10"/>
      <c r="G13" s="10"/>
      <c r="H13" s="10"/>
    </row>
    <row r="14" spans="2:9" s="1" customFormat="1">
      <c r="B14" s="9" t="s">
        <v>4</v>
      </c>
      <c r="C14" s="20">
        <v>-78478</v>
      </c>
      <c r="D14" s="10">
        <v>-73150</v>
      </c>
      <c r="E14" s="10">
        <v>-71864</v>
      </c>
      <c r="F14" s="10">
        <v>-68127</v>
      </c>
      <c r="G14" s="10">
        <v>-54994</v>
      </c>
      <c r="H14" s="10">
        <v>-49295</v>
      </c>
    </row>
    <row r="15" spans="2:9" s="1" customFormat="1">
      <c r="B15" s="9" t="s">
        <v>5</v>
      </c>
      <c r="C15" s="20">
        <v>-33322</v>
      </c>
      <c r="D15" s="10">
        <v>-24841</v>
      </c>
      <c r="E15" s="10">
        <v>-49338</v>
      </c>
      <c r="F15" s="10">
        <v>-28181</v>
      </c>
      <c r="G15" s="10">
        <v>-23584</v>
      </c>
      <c r="H15" s="10">
        <v>-19176</v>
      </c>
    </row>
    <row r="16" spans="2:9" s="1" customFormat="1">
      <c r="B16" s="9" t="s">
        <v>6</v>
      </c>
      <c r="C16" s="20">
        <v>-24909</v>
      </c>
      <c r="D16" s="10">
        <v>-21943</v>
      </c>
      <c r="E16" s="10">
        <v>-20620</v>
      </c>
      <c r="F16" s="10">
        <v>-18660</v>
      </c>
      <c r="G16" s="10">
        <v>-17553</v>
      </c>
      <c r="H16" s="10">
        <v>-20276</v>
      </c>
    </row>
    <row r="17" spans="2:9" s="1" customFormat="1">
      <c r="B17" s="9" t="s">
        <v>7</v>
      </c>
      <c r="C17" s="20">
        <v>-7815</v>
      </c>
      <c r="D17" s="10">
        <v>-7934</v>
      </c>
      <c r="E17" s="10">
        <v>-8698</v>
      </c>
      <c r="F17" s="10">
        <v>-7898</v>
      </c>
      <c r="G17" s="10">
        <v>-6815</v>
      </c>
      <c r="H17" s="10">
        <v>-6520</v>
      </c>
    </row>
    <row r="18" spans="2:9" s="1" customFormat="1">
      <c r="B18" s="9" t="s">
        <v>8</v>
      </c>
      <c r="C18" s="20">
        <v>-3931</v>
      </c>
      <c r="D18" s="10">
        <v>-6054</v>
      </c>
      <c r="E18" s="10">
        <v>-5423</v>
      </c>
      <c r="F18" s="10">
        <v>-5804</v>
      </c>
      <c r="G18" s="10">
        <v>-5746</v>
      </c>
      <c r="H18" s="10">
        <v>-3888</v>
      </c>
    </row>
    <row r="19" spans="2:9" s="1" customFormat="1">
      <c r="B19" s="13" t="s">
        <v>9</v>
      </c>
      <c r="C19" s="20">
        <v>-2340</v>
      </c>
      <c r="D19" s="10">
        <v>-2059</v>
      </c>
      <c r="E19" s="10">
        <v>-2597</v>
      </c>
      <c r="F19" s="10">
        <v>-1824</v>
      </c>
      <c r="G19" s="10">
        <v>-1933</v>
      </c>
      <c r="H19" s="10">
        <v>-724</v>
      </c>
    </row>
    <row r="20" spans="2:9" s="1" customFormat="1">
      <c r="B20" s="13" t="s">
        <v>10</v>
      </c>
      <c r="C20" s="20">
        <v>-7627</v>
      </c>
      <c r="D20" s="10">
        <v>-5964</v>
      </c>
      <c r="E20" s="10">
        <v>-4182</v>
      </c>
      <c r="F20" s="10">
        <v>-3915</v>
      </c>
      <c r="G20" s="10">
        <v>-3914</v>
      </c>
      <c r="H20" s="10">
        <v>-3588</v>
      </c>
    </row>
    <row r="21" spans="2:9" s="1" customFormat="1">
      <c r="B21" s="13" t="s">
        <v>11</v>
      </c>
      <c r="C21" s="20">
        <v>-14070</v>
      </c>
      <c r="D21" s="10">
        <v>-3552</v>
      </c>
      <c r="E21" s="10">
        <v>-5739</v>
      </c>
      <c r="F21" s="10">
        <v>-7063</v>
      </c>
      <c r="G21" s="10">
        <v>-3517</v>
      </c>
      <c r="H21" s="10">
        <v>-5825</v>
      </c>
    </row>
    <row r="22" spans="2:9" s="1" customFormat="1">
      <c r="B22" s="11" t="s">
        <v>12</v>
      </c>
      <c r="C22" s="18">
        <f t="shared" ref="C22:E22" si="2">SUM(C14:C21)</f>
        <v>-172492</v>
      </c>
      <c r="D22" s="12">
        <f t="shared" ref="D22" si="3">SUM(D14:D21)</f>
        <v>-145497</v>
      </c>
      <c r="E22" s="12">
        <f t="shared" si="2"/>
        <v>-168461</v>
      </c>
      <c r="F22" s="12">
        <f>SUM(F14:F21)</f>
        <v>-141472</v>
      </c>
      <c r="G22" s="12">
        <f>SUM(G14:G21)</f>
        <v>-118056</v>
      </c>
      <c r="H22" s="12">
        <f>SUM(H14:H21)</f>
        <v>-109292</v>
      </c>
    </row>
    <row r="23" spans="2:9" s="1" customFormat="1">
      <c r="B23" s="11" t="s">
        <v>13</v>
      </c>
      <c r="C23" s="18">
        <f t="shared" ref="C23:E23" si="4">SUM(C12,C22:C22)</f>
        <v>115809</v>
      </c>
      <c r="D23" s="12">
        <f t="shared" ref="D23" si="5">SUM(D12,D22:D22)</f>
        <v>128270</v>
      </c>
      <c r="E23" s="12">
        <f t="shared" si="4"/>
        <v>82115</v>
      </c>
      <c r="F23" s="12">
        <f>SUM(F12,F22:F22)</f>
        <v>141070</v>
      </c>
      <c r="G23" s="12">
        <f>SUM(G12,G22:G22)</f>
        <v>86378</v>
      </c>
      <c r="H23" s="12">
        <f>SUM(H12,H22:H22)</f>
        <v>106267</v>
      </c>
    </row>
    <row r="24" spans="2:9" s="1" customFormat="1">
      <c r="B24" s="48" t="s">
        <v>24</v>
      </c>
      <c r="C24" s="20">
        <v>0</v>
      </c>
      <c r="D24" s="51">
        <v>-5612</v>
      </c>
      <c r="E24" s="51">
        <v>0</v>
      </c>
      <c r="F24" s="51">
        <v>0</v>
      </c>
      <c r="G24" s="51">
        <v>0</v>
      </c>
      <c r="H24" s="51">
        <v>0</v>
      </c>
    </row>
    <row r="25" spans="2:9" s="1" customFormat="1">
      <c r="B25" s="53" t="s">
        <v>14</v>
      </c>
      <c r="C25" s="20">
        <v>9083</v>
      </c>
      <c r="D25" s="54">
        <v>6318</v>
      </c>
      <c r="E25" s="54">
        <v>12122</v>
      </c>
      <c r="F25" s="54">
        <v>10444</v>
      </c>
      <c r="G25" s="54">
        <v>11853</v>
      </c>
      <c r="H25" s="54">
        <v>5442</v>
      </c>
    </row>
    <row r="26" spans="2:9" s="1" customFormat="1">
      <c r="B26" s="13" t="s">
        <v>15</v>
      </c>
      <c r="C26" s="20">
        <v>-221</v>
      </c>
      <c r="D26" s="10">
        <v>-14291</v>
      </c>
      <c r="E26" s="10">
        <v>-955</v>
      </c>
      <c r="F26" s="10">
        <v>-3146</v>
      </c>
      <c r="G26" s="10">
        <v>-1203</v>
      </c>
      <c r="H26" s="10">
        <v>-5346</v>
      </c>
    </row>
    <row r="27" spans="2:9" s="1" customFormat="1">
      <c r="B27" s="11" t="s">
        <v>16</v>
      </c>
      <c r="C27" s="18">
        <f t="shared" ref="C27:E27" si="6">SUM(C23:C26)</f>
        <v>124671</v>
      </c>
      <c r="D27" s="12">
        <f t="shared" ref="D27" si="7">SUM(D23:D26)</f>
        <v>114685</v>
      </c>
      <c r="E27" s="12">
        <f t="shared" si="6"/>
        <v>93282</v>
      </c>
      <c r="F27" s="12">
        <f>SUM(F23:F26)</f>
        <v>148368</v>
      </c>
      <c r="G27" s="12">
        <f>SUM(G23:G26)</f>
        <v>97028</v>
      </c>
      <c r="H27" s="12">
        <f>SUM(H23:H26)</f>
        <v>106363</v>
      </c>
    </row>
    <row r="28" spans="2:9" s="1" customFormat="1">
      <c r="B28" s="13" t="s">
        <v>17</v>
      </c>
      <c r="C28" s="20">
        <v>-23200</v>
      </c>
      <c r="D28" s="10">
        <v>-21712</v>
      </c>
      <c r="E28" s="10">
        <v>-15575</v>
      </c>
      <c r="F28" s="10">
        <v>-29333</v>
      </c>
      <c r="G28" s="10">
        <v>-19964</v>
      </c>
      <c r="H28" s="10">
        <v>-24431</v>
      </c>
    </row>
    <row r="29" spans="2:9" s="1" customFormat="1">
      <c r="B29" s="11" t="s">
        <v>18</v>
      </c>
      <c r="C29" s="18">
        <f t="shared" ref="C29:E29" si="8">SUM(C27:C28)</f>
        <v>101471</v>
      </c>
      <c r="D29" s="12">
        <f t="shared" ref="D29" si="9">SUM(D27:D28)</f>
        <v>92973</v>
      </c>
      <c r="E29" s="12">
        <f t="shared" si="8"/>
        <v>77707</v>
      </c>
      <c r="F29" s="12">
        <f>SUM(F27:F28)</f>
        <v>119035</v>
      </c>
      <c r="G29" s="12">
        <f>SUM(G27:G28)</f>
        <v>77064</v>
      </c>
      <c r="H29" s="12">
        <f>SUM(H27:H28)</f>
        <v>81932</v>
      </c>
    </row>
    <row r="30" spans="2:9" s="1" customFormat="1" ht="3.75" customHeight="1">
      <c r="B30" s="3"/>
      <c r="C30" s="3"/>
      <c r="D30" s="3"/>
      <c r="E30" s="2"/>
      <c r="F30" s="2"/>
      <c r="G30" s="2"/>
      <c r="H30" s="3"/>
      <c r="I30" s="4"/>
    </row>
    <row r="31" spans="2:9" s="7" customFormat="1" ht="13.5">
      <c r="B31" s="61" t="s">
        <v>19</v>
      </c>
      <c r="C31" s="22"/>
      <c r="D31" s="22"/>
      <c r="E31" s="22"/>
      <c r="F31" s="8"/>
      <c r="G31" s="8"/>
    </row>
    <row r="32" spans="2: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</sheetData>
  <mergeCells count="3">
    <mergeCell ref="B4:H5"/>
    <mergeCell ref="B7:B8"/>
    <mergeCell ref="E7:H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5" min="7" max="47" man="1"/>
    <brk id="6" min="7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A5679"/>
  <sheetViews>
    <sheetView tabSelected="1" zoomScaleNormal="100" workbookViewId="0"/>
  </sheetViews>
  <sheetFormatPr defaultRowHeight="15"/>
  <cols>
    <col min="1" max="1" width="3.5703125" style="1" customWidth="1"/>
    <col min="2" max="2" width="39.7109375" customWidth="1"/>
    <col min="3" max="16" width="12.7109375" customWidth="1"/>
    <col min="17" max="859" width="9" style="1"/>
  </cols>
  <sheetData>
    <row r="1" spans="2:19" s="1" customFormat="1" ht="16.5" customHeight="1"/>
    <row r="2" spans="2:19" s="1" customFormat="1" ht="16.5" customHeight="1"/>
    <row r="3" spans="2:19" s="1" customFormat="1" ht="16.5" customHeight="1"/>
    <row r="4" spans="2:19" s="1" customFormat="1">
      <c r="B4" s="70" t="s">
        <v>70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19" s="1" customForma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9" s="1" customFormat="1"/>
    <row r="7" spans="2:19" ht="16.5" customHeight="1">
      <c r="B7" s="71" t="s">
        <v>69</v>
      </c>
      <c r="C7" s="64"/>
      <c r="D7" s="56"/>
      <c r="E7" s="74" t="s">
        <v>56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2:19" ht="29.25" customHeight="1">
      <c r="B8" s="72"/>
      <c r="C8" s="66" t="s">
        <v>87</v>
      </c>
      <c r="D8" s="66" t="s">
        <v>83</v>
      </c>
      <c r="E8" s="24" t="s">
        <v>79</v>
      </c>
      <c r="F8" s="24" t="s">
        <v>78</v>
      </c>
      <c r="G8" s="25" t="s">
        <v>77</v>
      </c>
      <c r="H8" s="37" t="s">
        <v>72</v>
      </c>
      <c r="I8" s="23" t="s">
        <v>71</v>
      </c>
      <c r="J8" s="24" t="s">
        <v>63</v>
      </c>
      <c r="K8" s="24" t="s">
        <v>62</v>
      </c>
      <c r="L8" s="25" t="s">
        <v>61</v>
      </c>
      <c r="M8" s="23" t="s">
        <v>60</v>
      </c>
      <c r="N8" s="24" t="s">
        <v>59</v>
      </c>
      <c r="O8" s="24" t="s">
        <v>58</v>
      </c>
      <c r="P8" s="25" t="s">
        <v>57</v>
      </c>
    </row>
    <row r="9" spans="2:19" s="1" customFormat="1">
      <c r="B9" s="9" t="s">
        <v>0</v>
      </c>
      <c r="C9" s="40">
        <v>46184</v>
      </c>
      <c r="D9" s="42">
        <v>39253</v>
      </c>
      <c r="E9" s="45">
        <v>41143</v>
      </c>
      <c r="F9" s="45">
        <v>46014</v>
      </c>
      <c r="G9" s="45">
        <v>81765</v>
      </c>
      <c r="H9" s="38">
        <v>112551</v>
      </c>
      <c r="I9" s="57">
        <v>74232</v>
      </c>
      <c r="J9" s="10">
        <v>71996</v>
      </c>
      <c r="K9" s="10">
        <v>65310</v>
      </c>
      <c r="L9" s="26">
        <v>57650</v>
      </c>
      <c r="M9" s="27">
        <v>92628</v>
      </c>
      <c r="N9" s="10">
        <v>41494</v>
      </c>
      <c r="O9" s="10">
        <v>29629</v>
      </c>
      <c r="P9" s="26">
        <v>81465</v>
      </c>
      <c r="Q9" s="6"/>
      <c r="S9" s="6"/>
    </row>
    <row r="10" spans="2:19" s="1" customFormat="1">
      <c r="B10" s="9" t="s">
        <v>1</v>
      </c>
      <c r="C10" s="41">
        <v>1701</v>
      </c>
      <c r="D10" s="27">
        <v>1631</v>
      </c>
      <c r="E10" s="10">
        <v>1537</v>
      </c>
      <c r="F10" s="10">
        <v>1573</v>
      </c>
      <c r="G10" s="10">
        <v>2366</v>
      </c>
      <c r="H10" s="38">
        <v>1175</v>
      </c>
      <c r="I10" s="57">
        <v>1172</v>
      </c>
      <c r="J10" s="10">
        <v>1038</v>
      </c>
      <c r="K10" s="10">
        <v>1195</v>
      </c>
      <c r="L10" s="26">
        <v>1052</v>
      </c>
      <c r="M10" s="27">
        <v>1297</v>
      </c>
      <c r="N10" s="10">
        <v>1289</v>
      </c>
      <c r="O10" s="10">
        <v>1404</v>
      </c>
      <c r="P10" s="26">
        <v>1294</v>
      </c>
      <c r="Q10" s="6"/>
      <c r="S10" s="6"/>
    </row>
    <row r="11" spans="2:19" s="1" customFormat="1">
      <c r="B11" s="9" t="s">
        <v>2</v>
      </c>
      <c r="C11" s="41">
        <v>6</v>
      </c>
      <c r="D11" s="27">
        <v>6</v>
      </c>
      <c r="E11" s="10">
        <v>106</v>
      </c>
      <c r="F11" s="10">
        <v>-9</v>
      </c>
      <c r="G11" s="10">
        <v>69</v>
      </c>
      <c r="H11" s="38">
        <v>11</v>
      </c>
      <c r="I11" s="57">
        <v>56</v>
      </c>
      <c r="J11" s="10">
        <v>29</v>
      </c>
      <c r="K11" s="10">
        <v>21</v>
      </c>
      <c r="L11" s="26">
        <v>16</v>
      </c>
      <c r="M11" s="27">
        <v>34</v>
      </c>
      <c r="N11" s="10">
        <v>19</v>
      </c>
      <c r="O11" s="10">
        <v>17</v>
      </c>
      <c r="P11" s="26">
        <v>6</v>
      </c>
      <c r="Q11" s="6"/>
      <c r="S11" s="6"/>
    </row>
    <row r="12" spans="2:19" s="1" customFormat="1">
      <c r="B12" s="11" t="s">
        <v>3</v>
      </c>
      <c r="C12" s="67">
        <f t="shared" ref="C12:D12" si="0">SUM(C9:C11)</f>
        <v>47891</v>
      </c>
      <c r="D12" s="58">
        <f t="shared" si="0"/>
        <v>40890</v>
      </c>
      <c r="E12" s="12">
        <f t="shared" ref="E12:G12" si="1">SUM(E9:E11)</f>
        <v>42786</v>
      </c>
      <c r="F12" s="12">
        <f t="shared" ref="F12" si="2">SUM(F9:F11)</f>
        <v>47578</v>
      </c>
      <c r="G12" s="12">
        <f t="shared" si="1"/>
        <v>84200</v>
      </c>
      <c r="H12" s="39">
        <f t="shared" ref="H12:J12" si="3">SUM(H9:H11)</f>
        <v>113737</v>
      </c>
      <c r="I12" s="58">
        <f t="shared" si="3"/>
        <v>75460</v>
      </c>
      <c r="J12" s="12">
        <f t="shared" si="3"/>
        <v>73063</v>
      </c>
      <c r="K12" s="12">
        <f t="shared" ref="K12:N12" si="4">SUM(K9:K11)</f>
        <v>66526</v>
      </c>
      <c r="L12" s="28">
        <f t="shared" ref="L12" si="5">SUM(L9:L11)</f>
        <v>58718</v>
      </c>
      <c r="M12" s="29">
        <f t="shared" si="4"/>
        <v>93959</v>
      </c>
      <c r="N12" s="12">
        <f t="shared" si="4"/>
        <v>42802</v>
      </c>
      <c r="O12" s="12">
        <f t="shared" ref="O12:P12" si="6">SUM(O9:O11)</f>
        <v>31050</v>
      </c>
      <c r="P12" s="28">
        <f t="shared" si="6"/>
        <v>82765</v>
      </c>
      <c r="Q12" s="6"/>
    </row>
    <row r="13" spans="2:19" s="1" customFormat="1" ht="7.5" customHeight="1">
      <c r="B13" s="9"/>
      <c r="C13" s="41"/>
      <c r="D13" s="27"/>
      <c r="E13" s="13"/>
      <c r="F13" s="13"/>
      <c r="G13" s="13"/>
      <c r="H13" s="38"/>
      <c r="I13" s="57"/>
      <c r="J13" s="13"/>
      <c r="K13" s="13"/>
      <c r="L13" s="59"/>
      <c r="M13" s="27"/>
      <c r="N13" s="10"/>
      <c r="O13" s="10"/>
      <c r="P13" s="26"/>
      <c r="Q13" s="6"/>
    </row>
    <row r="14" spans="2:19" s="1" customFormat="1">
      <c r="B14" s="9" t="s">
        <v>4</v>
      </c>
      <c r="C14" s="41">
        <v>-20793</v>
      </c>
      <c r="D14" s="27">
        <v>-19737</v>
      </c>
      <c r="E14" s="10">
        <v>-19681</v>
      </c>
      <c r="F14" s="10">
        <v>-19681</v>
      </c>
      <c r="G14" s="10">
        <v>-19664</v>
      </c>
      <c r="H14" s="38">
        <v>-19452</v>
      </c>
      <c r="I14" s="57">
        <v>-19293</v>
      </c>
      <c r="J14" s="10">
        <v>-17590</v>
      </c>
      <c r="K14" s="10">
        <v>-17842</v>
      </c>
      <c r="L14" s="26">
        <v>-18425</v>
      </c>
      <c r="M14" s="27">
        <v>-17156</v>
      </c>
      <c r="N14" s="10">
        <v>-16174</v>
      </c>
      <c r="O14" s="10">
        <v>-16259</v>
      </c>
      <c r="P14" s="26">
        <v>-22275</v>
      </c>
      <c r="Q14" s="6"/>
      <c r="S14" s="6"/>
    </row>
    <row r="15" spans="2:19" s="1" customFormat="1">
      <c r="B15" s="9" t="s">
        <v>5</v>
      </c>
      <c r="C15" s="41">
        <v>-9581</v>
      </c>
      <c r="D15" s="27">
        <v>-9178</v>
      </c>
      <c r="E15" s="10">
        <v>-7878</v>
      </c>
      <c r="F15" s="10">
        <v>-8669</v>
      </c>
      <c r="G15" s="10">
        <v>-8976</v>
      </c>
      <c r="H15" s="38">
        <v>-7799</v>
      </c>
      <c r="I15" s="57">
        <v>-5558</v>
      </c>
      <c r="J15" s="10">
        <v>-5563</v>
      </c>
      <c r="K15" s="10">
        <v>-6545</v>
      </c>
      <c r="L15" s="26">
        <v>-7175</v>
      </c>
      <c r="M15" s="27">
        <v>-8997</v>
      </c>
      <c r="N15" s="10">
        <v>-8041</v>
      </c>
      <c r="O15" s="10">
        <v>-24310</v>
      </c>
      <c r="P15" s="26">
        <v>-7990</v>
      </c>
      <c r="Q15" s="6"/>
      <c r="S15" s="6"/>
    </row>
    <row r="16" spans="2:19" s="1" customFormat="1">
      <c r="B16" s="9" t="s">
        <v>6</v>
      </c>
      <c r="C16" s="41">
        <v>-5546</v>
      </c>
      <c r="D16" s="27">
        <v>-5815</v>
      </c>
      <c r="E16" s="10">
        <v>-6575</v>
      </c>
      <c r="F16" s="10">
        <v>-5605</v>
      </c>
      <c r="G16" s="10">
        <v>-5891</v>
      </c>
      <c r="H16" s="38">
        <v>-6838</v>
      </c>
      <c r="I16" s="57">
        <v>-6514</v>
      </c>
      <c r="J16" s="10">
        <v>-5304</v>
      </c>
      <c r="K16" s="10">
        <v>-5774</v>
      </c>
      <c r="L16" s="26">
        <v>-4351</v>
      </c>
      <c r="M16" s="27">
        <v>-5509</v>
      </c>
      <c r="N16" s="10">
        <v>-4295</v>
      </c>
      <c r="O16" s="10">
        <v>-6856</v>
      </c>
      <c r="P16" s="26">
        <v>-3960</v>
      </c>
      <c r="Q16" s="6"/>
      <c r="S16" s="6"/>
    </row>
    <row r="17" spans="2:19" s="1" customFormat="1">
      <c r="B17" s="9" t="s">
        <v>7</v>
      </c>
      <c r="C17" s="41">
        <v>-790</v>
      </c>
      <c r="D17" s="27">
        <v>-742</v>
      </c>
      <c r="E17" s="10">
        <v>-1954</v>
      </c>
      <c r="F17" s="10">
        <v>-1946</v>
      </c>
      <c r="G17" s="10">
        <v>-1976</v>
      </c>
      <c r="H17" s="38">
        <v>-1939</v>
      </c>
      <c r="I17" s="57">
        <v>-2322</v>
      </c>
      <c r="J17" s="10">
        <v>-1849</v>
      </c>
      <c r="K17" s="10">
        <v>-1851</v>
      </c>
      <c r="L17" s="26">
        <v>-1912</v>
      </c>
      <c r="M17" s="27">
        <v>-2257</v>
      </c>
      <c r="N17" s="10">
        <v>-1960</v>
      </c>
      <c r="O17" s="10">
        <v>-2093</v>
      </c>
      <c r="P17" s="26">
        <v>-2388</v>
      </c>
      <c r="Q17" s="6"/>
      <c r="S17" s="6"/>
    </row>
    <row r="18" spans="2:19" s="1" customFormat="1">
      <c r="B18" s="9" t="s">
        <v>8</v>
      </c>
      <c r="C18" s="41">
        <v>-1450</v>
      </c>
      <c r="D18" s="27">
        <v>-1788</v>
      </c>
      <c r="E18" s="10">
        <v>-794</v>
      </c>
      <c r="F18" s="10">
        <v>-883</v>
      </c>
      <c r="G18" s="10">
        <v>-775</v>
      </c>
      <c r="H18" s="38">
        <v>-1479</v>
      </c>
      <c r="I18" s="57">
        <v>-1482</v>
      </c>
      <c r="J18" s="10">
        <v>-1551</v>
      </c>
      <c r="K18" s="10">
        <v>-1691</v>
      </c>
      <c r="L18" s="26">
        <v>-1330</v>
      </c>
      <c r="M18" s="27">
        <v>-1319</v>
      </c>
      <c r="N18" s="10">
        <v>-1327</v>
      </c>
      <c r="O18" s="10">
        <v>-1388</v>
      </c>
      <c r="P18" s="26">
        <v>-1389</v>
      </c>
      <c r="Q18" s="6"/>
      <c r="S18" s="6"/>
    </row>
    <row r="19" spans="2:19" s="1" customFormat="1">
      <c r="B19" s="13" t="s">
        <v>9</v>
      </c>
      <c r="C19" s="41">
        <v>-822</v>
      </c>
      <c r="D19" s="27">
        <v>-708</v>
      </c>
      <c r="E19" s="10">
        <v>-505</v>
      </c>
      <c r="F19" s="10">
        <v>-912</v>
      </c>
      <c r="G19" s="10">
        <v>-556</v>
      </c>
      <c r="H19" s="38">
        <v>-367</v>
      </c>
      <c r="I19" s="57">
        <v>-350</v>
      </c>
      <c r="J19" s="10">
        <v>-363</v>
      </c>
      <c r="K19" s="10">
        <v>-327</v>
      </c>
      <c r="L19" s="26">
        <v>-1019</v>
      </c>
      <c r="M19" s="27">
        <v>-689</v>
      </c>
      <c r="N19" s="10">
        <v>-1018</v>
      </c>
      <c r="O19" s="10">
        <v>-577</v>
      </c>
      <c r="P19" s="26">
        <v>-313</v>
      </c>
      <c r="Q19" s="6"/>
      <c r="S19" s="6"/>
    </row>
    <row r="20" spans="2:19" s="1" customFormat="1">
      <c r="B20" s="13" t="s">
        <v>10</v>
      </c>
      <c r="C20" s="41">
        <v>-1872</v>
      </c>
      <c r="D20" s="27">
        <v>-2032</v>
      </c>
      <c r="E20" s="10">
        <v>-1984</v>
      </c>
      <c r="F20" s="10">
        <v>-1609</v>
      </c>
      <c r="G20" s="10">
        <v>-1699</v>
      </c>
      <c r="H20" s="38">
        <v>-2335</v>
      </c>
      <c r="I20" s="57">
        <v>-2147</v>
      </c>
      <c r="J20" s="10">
        <v>-1196</v>
      </c>
      <c r="K20" s="10">
        <v>-1122</v>
      </c>
      <c r="L20" s="26">
        <v>-1499</v>
      </c>
      <c r="M20" s="27">
        <v>-939</v>
      </c>
      <c r="N20" s="10">
        <v>-932</v>
      </c>
      <c r="O20" s="10">
        <v>-1202</v>
      </c>
      <c r="P20" s="26">
        <v>-1109</v>
      </c>
      <c r="Q20" s="6"/>
      <c r="S20" s="6"/>
    </row>
    <row r="21" spans="2:19" s="1" customFormat="1">
      <c r="B21" s="13" t="s">
        <v>11</v>
      </c>
      <c r="C21" s="41">
        <v>-1636</v>
      </c>
      <c r="D21" s="27">
        <v>-1098</v>
      </c>
      <c r="E21" s="10">
        <v>-1491</v>
      </c>
      <c r="F21" s="10">
        <v>-9532</v>
      </c>
      <c r="G21" s="10">
        <v>-2213</v>
      </c>
      <c r="H21" s="38">
        <v>-834</v>
      </c>
      <c r="I21" s="57">
        <v>-568</v>
      </c>
      <c r="J21" s="10">
        <v>-1309</v>
      </c>
      <c r="K21" s="10">
        <v>-821</v>
      </c>
      <c r="L21" s="26">
        <v>-854</v>
      </c>
      <c r="M21" s="27">
        <v>-2023</v>
      </c>
      <c r="N21" s="10">
        <v>-631</v>
      </c>
      <c r="O21" s="10">
        <v>-2045</v>
      </c>
      <c r="P21" s="26">
        <v>-1040</v>
      </c>
      <c r="Q21" s="6"/>
      <c r="S21" s="6"/>
    </row>
    <row r="22" spans="2:19" s="1" customFormat="1">
      <c r="B22" s="11" t="s">
        <v>12</v>
      </c>
      <c r="C22" s="67">
        <f t="shared" ref="C22:I22" si="7">SUM(C14:C21)</f>
        <v>-42490</v>
      </c>
      <c r="D22" s="58">
        <f t="shared" si="7"/>
        <v>-41098</v>
      </c>
      <c r="E22" s="12">
        <f t="shared" si="7"/>
        <v>-40862</v>
      </c>
      <c r="F22" s="12">
        <f t="shared" si="7"/>
        <v>-48837</v>
      </c>
      <c r="G22" s="12">
        <f t="shared" si="7"/>
        <v>-41750</v>
      </c>
      <c r="H22" s="39">
        <f t="shared" si="7"/>
        <v>-41043</v>
      </c>
      <c r="I22" s="58">
        <f t="shared" si="7"/>
        <v>-38234</v>
      </c>
      <c r="J22" s="12">
        <f t="shared" ref="J22" si="8">SUM(J14:J21)</f>
        <v>-34725</v>
      </c>
      <c r="K22" s="12">
        <f t="shared" ref="K22:L22" si="9">SUM(K14:K21)</f>
        <v>-35973</v>
      </c>
      <c r="L22" s="28">
        <f t="shared" si="9"/>
        <v>-36565</v>
      </c>
      <c r="M22" s="29">
        <f t="shared" ref="M22:N22" si="10">SUM(M14:M21)</f>
        <v>-38889</v>
      </c>
      <c r="N22" s="12">
        <f t="shared" si="10"/>
        <v>-34378</v>
      </c>
      <c r="O22" s="12">
        <f t="shared" ref="O22:P22" si="11">SUM(O14:O21)</f>
        <v>-54730</v>
      </c>
      <c r="P22" s="28">
        <f t="shared" si="11"/>
        <v>-40464</v>
      </c>
      <c r="Q22" s="6"/>
    </row>
    <row r="23" spans="2:19" s="1" customFormat="1">
      <c r="B23" s="11" t="s">
        <v>84</v>
      </c>
      <c r="C23" s="67">
        <f t="shared" ref="C23:D23" si="12">SUM(C12,C22:C22)</f>
        <v>5401</v>
      </c>
      <c r="D23" s="58">
        <f t="shared" si="12"/>
        <v>-208</v>
      </c>
      <c r="E23" s="12">
        <f t="shared" ref="E23:G23" si="13">SUM(E12,E22:E22)</f>
        <v>1924</v>
      </c>
      <c r="F23" s="12">
        <f t="shared" ref="F23" si="14">SUM(F12,F22:F22)</f>
        <v>-1259</v>
      </c>
      <c r="G23" s="12">
        <f t="shared" si="13"/>
        <v>42450</v>
      </c>
      <c r="H23" s="39">
        <f t="shared" ref="H23" si="15">SUM(H12,H22:H22)</f>
        <v>72694</v>
      </c>
      <c r="I23" s="58">
        <f t="shared" ref="I23:L23" si="16">SUM(I12,I22:I22)</f>
        <v>37226</v>
      </c>
      <c r="J23" s="12">
        <f t="shared" ref="J23" si="17">SUM(J12,J22:J22)</f>
        <v>38338</v>
      </c>
      <c r="K23" s="12">
        <f t="shared" si="16"/>
        <v>30553</v>
      </c>
      <c r="L23" s="28">
        <f t="shared" si="16"/>
        <v>22153</v>
      </c>
      <c r="M23" s="29">
        <f t="shared" ref="M23:N23" si="18">SUM(M12,M22:M22)</f>
        <v>55070</v>
      </c>
      <c r="N23" s="12">
        <f t="shared" si="18"/>
        <v>8424</v>
      </c>
      <c r="O23" s="12">
        <f t="shared" ref="O23:P23" si="19">SUM(O12,O22:O22)</f>
        <v>-23680</v>
      </c>
      <c r="P23" s="28">
        <f t="shared" si="19"/>
        <v>42301</v>
      </c>
      <c r="Q23" s="6"/>
    </row>
    <row r="24" spans="2:19" s="47" customFormat="1">
      <c r="B24" s="48" t="s">
        <v>24</v>
      </c>
      <c r="C24" s="68">
        <v>0</v>
      </c>
      <c r="D24" s="60">
        <v>0</v>
      </c>
      <c r="E24" s="51">
        <v>0</v>
      </c>
      <c r="F24" s="51">
        <v>0</v>
      </c>
      <c r="G24" s="51">
        <v>0</v>
      </c>
      <c r="H24" s="50">
        <v>0</v>
      </c>
      <c r="I24" s="60">
        <v>0</v>
      </c>
      <c r="J24" s="51">
        <v>0</v>
      </c>
      <c r="K24" s="51">
        <v>-5612</v>
      </c>
      <c r="L24" s="52">
        <v>0</v>
      </c>
      <c r="M24" s="49">
        <v>0</v>
      </c>
      <c r="N24" s="51">
        <v>0</v>
      </c>
      <c r="O24" s="51">
        <v>0</v>
      </c>
      <c r="P24" s="52">
        <v>0</v>
      </c>
      <c r="Q24" s="46"/>
    </row>
    <row r="25" spans="2:19" s="1" customFormat="1">
      <c r="B25" s="13" t="s">
        <v>14</v>
      </c>
      <c r="C25" s="69">
        <v>1615</v>
      </c>
      <c r="D25" s="57">
        <v>1617</v>
      </c>
      <c r="E25" s="10">
        <v>-174</v>
      </c>
      <c r="F25" s="10">
        <v>-1062</v>
      </c>
      <c r="G25" s="10">
        <v>6061</v>
      </c>
      <c r="H25" s="38">
        <v>4258</v>
      </c>
      <c r="I25" s="57">
        <v>2533</v>
      </c>
      <c r="J25" s="10">
        <v>1364</v>
      </c>
      <c r="K25" s="10">
        <v>-2080</v>
      </c>
      <c r="L25" s="26">
        <v>4501</v>
      </c>
      <c r="M25" s="27">
        <v>7792</v>
      </c>
      <c r="N25" s="10">
        <v>-5343</v>
      </c>
      <c r="O25" s="10">
        <v>7667</v>
      </c>
      <c r="P25" s="26">
        <v>2006</v>
      </c>
      <c r="Q25" s="6"/>
      <c r="S25" s="6"/>
    </row>
    <row r="26" spans="2:19" s="1" customFormat="1">
      <c r="B26" s="13" t="s">
        <v>15</v>
      </c>
      <c r="C26" s="69">
        <v>-974</v>
      </c>
      <c r="D26" s="57">
        <v>-338</v>
      </c>
      <c r="E26" s="10">
        <v>2502</v>
      </c>
      <c r="F26" s="10">
        <v>733</v>
      </c>
      <c r="G26" s="10">
        <v>-247</v>
      </c>
      <c r="H26" s="38">
        <v>-3209</v>
      </c>
      <c r="I26" s="57">
        <v>-2177</v>
      </c>
      <c r="J26" s="10">
        <v>602</v>
      </c>
      <c r="K26" s="10">
        <v>207</v>
      </c>
      <c r="L26" s="26">
        <v>-12923</v>
      </c>
      <c r="M26" s="27">
        <v>108</v>
      </c>
      <c r="N26" s="10">
        <v>2263</v>
      </c>
      <c r="O26" s="10">
        <v>1216</v>
      </c>
      <c r="P26" s="26">
        <v>-4542</v>
      </c>
      <c r="Q26" s="6"/>
      <c r="S26" s="6"/>
    </row>
    <row r="27" spans="2:19" s="1" customFormat="1">
      <c r="B27" s="11" t="s">
        <v>85</v>
      </c>
      <c r="C27" s="67">
        <f t="shared" ref="C27:D27" si="20">SUM(C23:C26)</f>
        <v>6042</v>
      </c>
      <c r="D27" s="58">
        <f t="shared" si="20"/>
        <v>1071</v>
      </c>
      <c r="E27" s="12">
        <f t="shared" ref="E27:G27" si="21">SUM(E23:E26)</f>
        <v>4252</v>
      </c>
      <c r="F27" s="12">
        <f t="shared" ref="F27" si="22">SUM(F23:F26)</f>
        <v>-1588</v>
      </c>
      <c r="G27" s="12">
        <f t="shared" si="21"/>
        <v>48264</v>
      </c>
      <c r="H27" s="39">
        <f t="shared" ref="H27" si="23">SUM(H23:H26)</f>
        <v>73743</v>
      </c>
      <c r="I27" s="58">
        <f t="shared" ref="I27:K27" si="24">SUM(I23:I26)</f>
        <v>37582</v>
      </c>
      <c r="J27" s="12">
        <f t="shared" ref="J27" si="25">SUM(J23:J26)</f>
        <v>40304</v>
      </c>
      <c r="K27" s="12">
        <f t="shared" si="24"/>
        <v>23068</v>
      </c>
      <c r="L27" s="28">
        <f t="shared" ref="L27" si="26">SUM(L23:L26)</f>
        <v>13731</v>
      </c>
      <c r="M27" s="29">
        <f t="shared" ref="M27:N27" si="27">SUM(M23:M26)</f>
        <v>62970</v>
      </c>
      <c r="N27" s="12">
        <f t="shared" si="27"/>
        <v>5344</v>
      </c>
      <c r="O27" s="12">
        <f t="shared" ref="O27" si="28">SUM(O23:O26)</f>
        <v>-14797</v>
      </c>
      <c r="P27" s="28">
        <f>SUM(P23:P26)</f>
        <v>39765</v>
      </c>
      <c r="Q27" s="6"/>
    </row>
    <row r="28" spans="2:19" s="1" customFormat="1">
      <c r="B28" s="13" t="s">
        <v>17</v>
      </c>
      <c r="C28" s="69">
        <v>-1649</v>
      </c>
      <c r="D28" s="57">
        <v>-308</v>
      </c>
      <c r="E28" s="10">
        <v>-279</v>
      </c>
      <c r="F28" s="10">
        <v>-1316</v>
      </c>
      <c r="G28" s="10">
        <v>-7349</v>
      </c>
      <c r="H28" s="38">
        <v>-14256</v>
      </c>
      <c r="I28" s="57">
        <v>-5309</v>
      </c>
      <c r="J28" s="10">
        <v>-8962</v>
      </c>
      <c r="K28" s="10">
        <v>-4350</v>
      </c>
      <c r="L28" s="26">
        <v>-3091</v>
      </c>
      <c r="M28" s="27">
        <v>-12548</v>
      </c>
      <c r="N28" s="10">
        <v>-1106</v>
      </c>
      <c r="O28" s="10">
        <v>5985</v>
      </c>
      <c r="P28" s="26">
        <v>-7906</v>
      </c>
      <c r="Q28" s="6"/>
      <c r="S28" s="6"/>
    </row>
    <row r="29" spans="2:19" s="1" customFormat="1">
      <c r="B29" s="11" t="s">
        <v>86</v>
      </c>
      <c r="C29" s="67">
        <f t="shared" ref="C29:D29" si="29">SUM(C27:C28)</f>
        <v>4393</v>
      </c>
      <c r="D29" s="58">
        <f t="shared" si="29"/>
        <v>763</v>
      </c>
      <c r="E29" s="12">
        <f t="shared" ref="E29:G29" si="30">SUM(E27:E28)</f>
        <v>3973</v>
      </c>
      <c r="F29" s="12">
        <f t="shared" ref="F29" si="31">SUM(F27:F28)</f>
        <v>-2904</v>
      </c>
      <c r="G29" s="12">
        <f t="shared" si="30"/>
        <v>40915</v>
      </c>
      <c r="H29" s="39">
        <f t="shared" ref="H29" si="32">SUM(H27:H28)</f>
        <v>59487</v>
      </c>
      <c r="I29" s="58">
        <f t="shared" ref="I29:L29" si="33">SUM(I27:I28)</f>
        <v>32273</v>
      </c>
      <c r="J29" s="12">
        <f t="shared" ref="J29" si="34">SUM(J27:J28)</f>
        <v>31342</v>
      </c>
      <c r="K29" s="12">
        <f t="shared" si="33"/>
        <v>18718</v>
      </c>
      <c r="L29" s="28">
        <f t="shared" si="33"/>
        <v>10640</v>
      </c>
      <c r="M29" s="29">
        <f t="shared" ref="M29:N29" si="35">SUM(M27:M28)</f>
        <v>50422</v>
      </c>
      <c r="N29" s="12">
        <f t="shared" si="35"/>
        <v>4238</v>
      </c>
      <c r="O29" s="12">
        <f t="shared" ref="O29:P29" si="36">SUM(O27:O28)</f>
        <v>-8812</v>
      </c>
      <c r="P29" s="28">
        <f t="shared" si="36"/>
        <v>31859</v>
      </c>
      <c r="Q29" s="6"/>
    </row>
    <row r="30" spans="2:19" s="1" customFormat="1"/>
    <row r="31" spans="2:19" s="1" customFormat="1"/>
    <row r="32" spans="2:19" s="1" customFormat="1"/>
    <row r="33" spans="11:11" s="1" customFormat="1">
      <c r="K33" s="43"/>
    </row>
    <row r="34" spans="11:11" s="1" customFormat="1"/>
    <row r="35" spans="11:11" s="1" customFormat="1">
      <c r="K35" s="43"/>
    </row>
    <row r="36" spans="11:11" s="1" customFormat="1"/>
    <row r="37" spans="11:11" s="1" customFormat="1"/>
    <row r="38" spans="11:11" s="1" customFormat="1"/>
    <row r="39" spans="11:11" s="1" customFormat="1"/>
    <row r="40" spans="11:11" s="1" customFormat="1"/>
    <row r="41" spans="11:11" s="1" customFormat="1"/>
    <row r="42" spans="11:11" s="1" customFormat="1"/>
    <row r="43" spans="11:11" s="1" customFormat="1"/>
    <row r="44" spans="11:11" s="1" customFormat="1"/>
    <row r="45" spans="11:11" s="1" customFormat="1"/>
    <row r="46" spans="11:11" s="1" customFormat="1"/>
    <row r="47" spans="11:11" s="1" customFormat="1"/>
    <row r="48" spans="11:11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</sheetData>
  <mergeCells count="3">
    <mergeCell ref="B7:B8"/>
    <mergeCell ref="B4:P5"/>
    <mergeCell ref="E7:P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T5700"/>
  <sheetViews>
    <sheetView zoomScaleNormal="100" workbookViewId="0"/>
  </sheetViews>
  <sheetFormatPr defaultRowHeight="15"/>
  <cols>
    <col min="1" max="1" width="3.5703125" style="1" customWidth="1"/>
    <col min="2" max="2" width="56.42578125" customWidth="1"/>
    <col min="3" max="9" width="12.42578125" customWidth="1"/>
    <col min="10" max="852" width="9.140625" style="1"/>
  </cols>
  <sheetData>
    <row r="1" spans="2:9" s="1" customFormat="1" ht="16.5" customHeight="1"/>
    <row r="2" spans="2:9" s="1" customFormat="1" ht="16.5" customHeight="1"/>
    <row r="3" spans="2:9" s="1" customFormat="1" ht="16.5" customHeight="1"/>
    <row r="4" spans="2:9" s="1" customFormat="1">
      <c r="B4" s="70" t="s">
        <v>25</v>
      </c>
      <c r="C4" s="70"/>
      <c r="D4" s="70"/>
      <c r="E4" s="70"/>
      <c r="F4" s="70"/>
      <c r="G4" s="70"/>
      <c r="H4" s="70"/>
      <c r="I4" s="70"/>
    </row>
    <row r="5" spans="2:9" s="1" customFormat="1">
      <c r="B5" s="70"/>
      <c r="C5" s="70"/>
      <c r="D5" s="70"/>
      <c r="E5" s="70"/>
      <c r="F5" s="70"/>
      <c r="G5" s="70"/>
      <c r="H5" s="70"/>
      <c r="I5" s="70"/>
    </row>
    <row r="6" spans="2:9" s="1" customFormat="1"/>
    <row r="7" spans="2:9">
      <c r="B7" s="71" t="s">
        <v>69</v>
      </c>
      <c r="C7" s="56"/>
      <c r="D7" s="44"/>
      <c r="E7" s="16"/>
      <c r="F7" s="16"/>
      <c r="G7" s="16"/>
      <c r="H7" s="16"/>
      <c r="I7" s="16"/>
    </row>
    <row r="8" spans="2:9" s="1" customFormat="1" ht="18.75" customHeight="1">
      <c r="B8" s="72"/>
      <c r="C8" s="30">
        <v>43646</v>
      </c>
      <c r="D8" s="30">
        <v>43465</v>
      </c>
      <c r="E8" s="30">
        <v>43100</v>
      </c>
      <c r="F8" s="30" t="s">
        <v>67</v>
      </c>
      <c r="G8" s="30" t="s">
        <v>66</v>
      </c>
      <c r="H8" s="30" t="s">
        <v>65</v>
      </c>
      <c r="I8" s="30" t="s">
        <v>64</v>
      </c>
    </row>
    <row r="9" spans="2:9" s="1" customFormat="1">
      <c r="B9" s="31" t="s">
        <v>26</v>
      </c>
      <c r="C9" s="40"/>
      <c r="D9" s="42"/>
      <c r="E9" s="10"/>
      <c r="F9" s="10"/>
      <c r="G9" s="10"/>
      <c r="H9" s="10"/>
      <c r="I9" s="10"/>
    </row>
    <row r="10" spans="2:9" s="1" customFormat="1" ht="7.5" customHeight="1">
      <c r="B10" s="31"/>
      <c r="C10" s="41"/>
      <c r="D10" s="27"/>
      <c r="E10" s="10"/>
      <c r="F10" s="10"/>
      <c r="G10" s="10"/>
      <c r="H10" s="10"/>
      <c r="I10" s="10"/>
    </row>
    <row r="11" spans="2:9" s="1" customFormat="1">
      <c r="B11" s="9" t="s">
        <v>27</v>
      </c>
      <c r="C11" s="41">
        <v>433861</v>
      </c>
      <c r="D11" s="27">
        <v>467987</v>
      </c>
      <c r="E11" s="10">
        <v>367096</v>
      </c>
      <c r="F11" s="10">
        <v>290739</v>
      </c>
      <c r="G11" s="10">
        <v>325328</v>
      </c>
      <c r="H11" s="10">
        <v>287388</v>
      </c>
      <c r="I11" s="10">
        <v>168245</v>
      </c>
    </row>
    <row r="12" spans="2:9" s="1" customFormat="1">
      <c r="B12" s="9" t="s">
        <v>53</v>
      </c>
      <c r="C12" s="41">
        <v>443576</v>
      </c>
      <c r="D12" s="27">
        <v>363908</v>
      </c>
      <c r="E12" s="10">
        <v>378471</v>
      </c>
      <c r="F12" s="10">
        <v>375642</v>
      </c>
      <c r="G12" s="10">
        <v>298138</v>
      </c>
      <c r="H12" s="10">
        <v>267966</v>
      </c>
      <c r="I12" s="10">
        <v>245087</v>
      </c>
    </row>
    <row r="13" spans="2:9" s="1" customFormat="1">
      <c r="B13" s="9" t="s">
        <v>73</v>
      </c>
      <c r="C13" s="41">
        <v>109146</v>
      </c>
      <c r="D13" s="27">
        <v>114279</v>
      </c>
      <c r="E13" s="10" t="s">
        <v>74</v>
      </c>
      <c r="F13" s="10" t="s">
        <v>74</v>
      </c>
      <c r="G13" s="10" t="s">
        <v>74</v>
      </c>
      <c r="H13" s="10" t="s">
        <v>74</v>
      </c>
      <c r="I13" s="10" t="s">
        <v>74</v>
      </c>
    </row>
    <row r="14" spans="2:9" s="1" customFormat="1">
      <c r="B14" s="9" t="s">
        <v>28</v>
      </c>
      <c r="C14" s="41" t="s">
        <v>74</v>
      </c>
      <c r="D14" s="27" t="s">
        <v>74</v>
      </c>
      <c r="E14" s="10">
        <v>127944</v>
      </c>
      <c r="F14" s="10">
        <v>94903</v>
      </c>
      <c r="G14" s="10">
        <v>64254</v>
      </c>
      <c r="H14" s="10">
        <v>61322</v>
      </c>
      <c r="I14" s="10">
        <v>71541</v>
      </c>
    </row>
    <row r="15" spans="2:9" s="1" customFormat="1">
      <c r="B15" s="9" t="s">
        <v>52</v>
      </c>
      <c r="C15" s="41" t="s">
        <v>74</v>
      </c>
      <c r="D15" s="27" t="s">
        <v>74</v>
      </c>
      <c r="E15" s="10">
        <v>0</v>
      </c>
      <c r="F15" s="10">
        <v>0</v>
      </c>
      <c r="G15" s="10">
        <v>0</v>
      </c>
      <c r="H15" s="10">
        <v>288</v>
      </c>
      <c r="I15" s="10">
        <v>0</v>
      </c>
    </row>
    <row r="16" spans="2:9" s="1" customFormat="1">
      <c r="B16" s="9" t="s">
        <v>54</v>
      </c>
      <c r="C16" s="41" t="s">
        <v>74</v>
      </c>
      <c r="D16" s="27" t="s">
        <v>74</v>
      </c>
      <c r="E16" s="10">
        <v>147</v>
      </c>
      <c r="F16" s="10">
        <v>190</v>
      </c>
      <c r="G16" s="10">
        <v>213</v>
      </c>
      <c r="H16" s="10">
        <v>241</v>
      </c>
      <c r="I16" s="10">
        <v>0</v>
      </c>
    </row>
    <row r="17" spans="2:9" s="1" customFormat="1">
      <c r="B17" s="9" t="s">
        <v>29</v>
      </c>
      <c r="C17" s="41">
        <v>5419</v>
      </c>
      <c r="D17" s="27">
        <v>3068</v>
      </c>
      <c r="E17" s="10">
        <v>375</v>
      </c>
      <c r="F17" s="10">
        <v>1016</v>
      </c>
      <c r="G17" s="10">
        <v>2443</v>
      </c>
      <c r="H17" s="10">
        <v>56</v>
      </c>
      <c r="I17" s="10">
        <v>8</v>
      </c>
    </row>
    <row r="18" spans="2:9" s="1" customFormat="1">
      <c r="B18" s="9" t="s">
        <v>81</v>
      </c>
      <c r="C18" s="41">
        <v>7047</v>
      </c>
      <c r="D18" s="27">
        <v>5005</v>
      </c>
      <c r="E18" s="10">
        <v>4009</v>
      </c>
      <c r="F18" s="10">
        <v>5244</v>
      </c>
      <c r="G18" s="10">
        <v>4545</v>
      </c>
      <c r="H18" s="10">
        <v>3904</v>
      </c>
      <c r="I18" s="10">
        <v>40482</v>
      </c>
    </row>
    <row r="19" spans="2:9" s="1" customFormat="1">
      <c r="B19" s="9" t="s">
        <v>30</v>
      </c>
      <c r="C19" s="41">
        <v>4215</v>
      </c>
      <c r="D19" s="27">
        <v>3049</v>
      </c>
      <c r="E19" s="10">
        <v>3216</v>
      </c>
      <c r="F19" s="10">
        <v>3590</v>
      </c>
      <c r="G19" s="10">
        <v>2513</v>
      </c>
      <c r="H19" s="10">
        <v>1956</v>
      </c>
      <c r="I19" s="10">
        <v>2265</v>
      </c>
    </row>
    <row r="20" spans="2:9" s="1" customFormat="1">
      <c r="B20" s="9" t="s">
        <v>31</v>
      </c>
      <c r="C20" s="41">
        <v>624</v>
      </c>
      <c r="D20" s="27">
        <v>716</v>
      </c>
      <c r="E20" s="10">
        <v>2915</v>
      </c>
      <c r="F20" s="10">
        <v>10060</v>
      </c>
      <c r="G20" s="10">
        <v>13340</v>
      </c>
      <c r="H20" s="10">
        <v>17908</v>
      </c>
      <c r="I20" s="10">
        <v>12929</v>
      </c>
    </row>
    <row r="21" spans="2:9" s="1" customFormat="1">
      <c r="B21" s="9" t="s">
        <v>32</v>
      </c>
      <c r="C21" s="41">
        <v>14614</v>
      </c>
      <c r="D21" s="27">
        <v>2517</v>
      </c>
      <c r="E21" s="10">
        <v>3034</v>
      </c>
      <c r="F21" s="10">
        <v>3746</v>
      </c>
      <c r="G21" s="10">
        <v>4107</v>
      </c>
      <c r="H21" s="10">
        <v>4489</v>
      </c>
      <c r="I21" s="10">
        <v>4692</v>
      </c>
    </row>
    <row r="22" spans="2:9" s="1" customFormat="1">
      <c r="B22" s="9" t="s">
        <v>33</v>
      </c>
      <c r="C22" s="41">
        <v>9066</v>
      </c>
      <c r="D22" s="27">
        <v>9545</v>
      </c>
      <c r="E22" s="10">
        <v>10497</v>
      </c>
      <c r="F22" s="10">
        <v>11623</v>
      </c>
      <c r="G22" s="10">
        <v>12238</v>
      </c>
      <c r="H22" s="10">
        <v>12799</v>
      </c>
      <c r="I22" s="10">
        <v>11732</v>
      </c>
    </row>
    <row r="23" spans="2:9" s="1" customFormat="1">
      <c r="B23" s="32" t="s">
        <v>34</v>
      </c>
      <c r="C23" s="62">
        <f>SUM(C11:C22)</f>
        <v>1027568</v>
      </c>
      <c r="D23" s="35">
        <f>SUM(D11:D22)</f>
        <v>970074</v>
      </c>
      <c r="E23" s="19">
        <f t="shared" ref="E23:I23" si="0">SUM(E11:E22)</f>
        <v>897704</v>
      </c>
      <c r="F23" s="19">
        <f t="shared" si="0"/>
        <v>796753</v>
      </c>
      <c r="G23" s="19">
        <f t="shared" si="0"/>
        <v>727119</v>
      </c>
      <c r="H23" s="19">
        <f t="shared" si="0"/>
        <v>658317</v>
      </c>
      <c r="I23" s="19">
        <f t="shared" si="0"/>
        <v>556981</v>
      </c>
    </row>
    <row r="24" spans="2:9" s="1" customFormat="1" ht="7.5" customHeight="1">
      <c r="B24" s="9"/>
      <c r="C24" s="41"/>
      <c r="D24" s="27"/>
      <c r="E24" s="10"/>
      <c r="F24" s="10"/>
      <c r="G24" s="10"/>
      <c r="H24" s="10"/>
      <c r="I24" s="10"/>
    </row>
    <row r="25" spans="2:9" s="1" customFormat="1">
      <c r="B25" s="31" t="s">
        <v>35</v>
      </c>
      <c r="C25" s="41"/>
      <c r="D25" s="27"/>
      <c r="E25" s="10"/>
      <c r="F25" s="10"/>
      <c r="G25" s="10"/>
      <c r="H25" s="10"/>
      <c r="I25" s="10"/>
    </row>
    <row r="26" spans="2:9" s="1" customFormat="1" ht="7.5" customHeight="1">
      <c r="B26" s="31"/>
      <c r="C26" s="41"/>
      <c r="D26" s="27"/>
      <c r="E26" s="10"/>
      <c r="F26" s="10"/>
      <c r="G26" s="10"/>
      <c r="H26" s="10"/>
      <c r="I26" s="10"/>
    </row>
    <row r="27" spans="2:9" s="1" customFormat="1">
      <c r="B27" s="31" t="s">
        <v>36</v>
      </c>
      <c r="C27" s="41"/>
      <c r="D27" s="27"/>
      <c r="E27" s="10"/>
      <c r="F27" s="10"/>
      <c r="G27" s="10"/>
      <c r="H27" s="10"/>
      <c r="I27" s="10"/>
    </row>
    <row r="28" spans="2:9" s="1" customFormat="1">
      <c r="B28" s="9" t="s">
        <v>37</v>
      </c>
      <c r="C28" s="41">
        <v>522153</v>
      </c>
      <c r="D28" s="27">
        <v>447841</v>
      </c>
      <c r="E28" s="10">
        <v>421400</v>
      </c>
      <c r="F28" s="10">
        <v>377268</v>
      </c>
      <c r="G28" s="10">
        <v>301076</v>
      </c>
      <c r="H28" s="10">
        <v>268032</v>
      </c>
      <c r="I28" s="10">
        <v>246057</v>
      </c>
    </row>
    <row r="29" spans="2:9" s="1" customFormat="1">
      <c r="B29" s="9" t="s">
        <v>38</v>
      </c>
      <c r="C29" s="41">
        <v>22232</v>
      </c>
      <c r="D29" s="27">
        <v>28227</v>
      </c>
      <c r="E29" s="10">
        <v>40905</v>
      </c>
      <c r="F29" s="10">
        <v>22645</v>
      </c>
      <c r="G29" s="10">
        <v>10215</v>
      </c>
      <c r="H29" s="10">
        <v>14692</v>
      </c>
      <c r="I29" s="10">
        <v>11479</v>
      </c>
    </row>
    <row r="30" spans="2:9" s="1" customFormat="1">
      <c r="B30" s="9" t="s">
        <v>39</v>
      </c>
      <c r="C30" s="41">
        <v>285</v>
      </c>
      <c r="D30" s="27">
        <v>232</v>
      </c>
      <c r="E30" s="10">
        <v>1268</v>
      </c>
      <c r="F30" s="10">
        <v>4262</v>
      </c>
      <c r="G30" s="10">
        <v>4562</v>
      </c>
      <c r="H30" s="10">
        <v>7301</v>
      </c>
      <c r="I30" s="10">
        <v>6814</v>
      </c>
    </row>
    <row r="31" spans="2:9" s="1" customFormat="1">
      <c r="B31" s="9" t="s">
        <v>82</v>
      </c>
      <c r="C31" s="41">
        <v>11749</v>
      </c>
      <c r="D31" s="27">
        <v>37</v>
      </c>
      <c r="E31" s="10">
        <v>128</v>
      </c>
      <c r="F31" s="10">
        <v>258</v>
      </c>
      <c r="G31" s="10">
        <v>375</v>
      </c>
      <c r="H31" s="10">
        <v>513</v>
      </c>
      <c r="I31" s="10">
        <v>268</v>
      </c>
    </row>
    <row r="32" spans="2:9" s="1" customFormat="1">
      <c r="B32" s="9" t="s">
        <v>75</v>
      </c>
      <c r="C32" s="41">
        <v>16749</v>
      </c>
      <c r="D32" s="27">
        <v>23744</v>
      </c>
      <c r="E32" s="10">
        <v>21785</v>
      </c>
      <c r="F32" s="10">
        <v>22435</v>
      </c>
      <c r="G32" s="10">
        <v>26333</v>
      </c>
      <c r="H32" s="10">
        <v>22092</v>
      </c>
      <c r="I32" s="10">
        <v>24146</v>
      </c>
    </row>
    <row r="33" spans="2:10" s="1" customFormat="1">
      <c r="B33" s="9" t="s">
        <v>40</v>
      </c>
      <c r="C33" s="41">
        <v>2757</v>
      </c>
      <c r="D33" s="27">
        <v>1980</v>
      </c>
      <c r="E33" s="10">
        <v>1666</v>
      </c>
      <c r="F33" s="10">
        <v>948</v>
      </c>
      <c r="G33" s="10">
        <v>871</v>
      </c>
      <c r="H33" s="10">
        <v>565</v>
      </c>
      <c r="I33" s="10">
        <v>608</v>
      </c>
    </row>
    <row r="34" spans="2:10" s="1" customFormat="1">
      <c r="B34" s="9" t="s">
        <v>41</v>
      </c>
      <c r="C34" s="41">
        <v>13791</v>
      </c>
      <c r="D34" s="27">
        <v>12857</v>
      </c>
      <c r="E34" s="10">
        <v>10210</v>
      </c>
      <c r="F34" s="10">
        <v>13044</v>
      </c>
      <c r="G34" s="10">
        <v>9638</v>
      </c>
      <c r="H34" s="10">
        <v>9411</v>
      </c>
      <c r="I34" s="10">
        <v>11067</v>
      </c>
    </row>
    <row r="35" spans="2:10" s="1" customFormat="1">
      <c r="B35" s="32" t="s">
        <v>42</v>
      </c>
      <c r="C35" s="62">
        <f>SUM(C28:C34)</f>
        <v>589716</v>
      </c>
      <c r="D35" s="35">
        <f>SUM(D28:D34)</f>
        <v>514918</v>
      </c>
      <c r="E35" s="19">
        <f t="shared" ref="E35:I35" si="1">SUM(E28:E34)</f>
        <v>497362</v>
      </c>
      <c r="F35" s="19">
        <f t="shared" si="1"/>
        <v>440860</v>
      </c>
      <c r="G35" s="19">
        <f t="shared" si="1"/>
        <v>353070</v>
      </c>
      <c r="H35" s="19">
        <f t="shared" si="1"/>
        <v>322606</v>
      </c>
      <c r="I35" s="19">
        <f t="shared" si="1"/>
        <v>300439</v>
      </c>
    </row>
    <row r="36" spans="2:10" s="1" customFormat="1" ht="6.75" customHeight="1">
      <c r="B36" s="33"/>
      <c r="C36" s="63"/>
      <c r="D36" s="36"/>
      <c r="E36" s="34"/>
      <c r="F36" s="34"/>
      <c r="G36" s="34"/>
      <c r="H36" s="34"/>
      <c r="I36" s="34"/>
    </row>
    <row r="37" spans="2:10" s="1" customFormat="1">
      <c r="B37" s="31" t="s">
        <v>43</v>
      </c>
      <c r="C37" s="63"/>
      <c r="D37" s="36"/>
      <c r="E37" s="34"/>
      <c r="F37" s="34"/>
      <c r="G37" s="34"/>
      <c r="H37" s="34"/>
      <c r="I37" s="34"/>
    </row>
    <row r="38" spans="2:10" s="1" customFormat="1">
      <c r="B38" s="9" t="s">
        <v>44</v>
      </c>
      <c r="C38" s="41">
        <v>5869</v>
      </c>
      <c r="D38" s="27">
        <v>5869</v>
      </c>
      <c r="E38" s="10">
        <v>5869</v>
      </c>
      <c r="F38" s="10">
        <v>5869</v>
      </c>
      <c r="G38" s="10">
        <v>5869</v>
      </c>
      <c r="H38" s="10">
        <v>5869</v>
      </c>
      <c r="I38" s="10">
        <v>5869</v>
      </c>
    </row>
    <row r="39" spans="2:10" s="1" customFormat="1">
      <c r="B39" s="9" t="s">
        <v>45</v>
      </c>
      <c r="C39" s="41">
        <v>71608</v>
      </c>
      <c r="D39" s="27">
        <v>71608</v>
      </c>
      <c r="E39" s="10">
        <v>71608</v>
      </c>
      <c r="F39" s="10">
        <v>71608</v>
      </c>
      <c r="G39" s="10">
        <v>71608</v>
      </c>
      <c r="H39" s="10">
        <v>71608</v>
      </c>
      <c r="I39" s="10">
        <v>71608</v>
      </c>
    </row>
    <row r="40" spans="2:10" s="1" customFormat="1">
      <c r="B40" s="9" t="s">
        <v>46</v>
      </c>
      <c r="C40" s="41">
        <v>364757</v>
      </c>
      <c r="D40" s="27">
        <v>334898</v>
      </c>
      <c r="E40" s="10">
        <v>247992</v>
      </c>
      <c r="F40" s="10">
        <v>212554</v>
      </c>
      <c r="G40" s="10">
        <v>189092</v>
      </c>
      <c r="H40" s="10">
        <v>189092</v>
      </c>
      <c r="I40" s="10">
        <v>102650</v>
      </c>
    </row>
    <row r="41" spans="2:10" s="1" customFormat="1">
      <c r="B41" s="9" t="s">
        <v>47</v>
      </c>
      <c r="C41" s="41">
        <v>-23984</v>
      </c>
      <c r="D41" s="27">
        <v>-21479</v>
      </c>
      <c r="E41" s="10">
        <v>-15906</v>
      </c>
      <c r="F41" s="10">
        <v>-4945</v>
      </c>
      <c r="G41" s="10">
        <v>-641</v>
      </c>
      <c r="H41" s="10">
        <v>2535</v>
      </c>
      <c r="I41" s="10">
        <v>430</v>
      </c>
    </row>
    <row r="42" spans="2:10" s="1" customFormat="1">
      <c r="B42" s="9" t="s">
        <v>48</v>
      </c>
      <c r="C42" s="41">
        <v>19602</v>
      </c>
      <c r="D42" s="27">
        <v>64260</v>
      </c>
      <c r="E42" s="10">
        <v>90779</v>
      </c>
      <c r="F42" s="10">
        <v>70807</v>
      </c>
      <c r="G42" s="10">
        <v>108121</v>
      </c>
      <c r="H42" s="10">
        <v>66607</v>
      </c>
      <c r="I42" s="10">
        <v>75985</v>
      </c>
    </row>
    <row r="43" spans="2:10" s="1" customFormat="1">
      <c r="B43" s="32" t="s">
        <v>49</v>
      </c>
      <c r="C43" s="62">
        <f t="shared" ref="C43:F43" si="2">SUM(C38:C42)</f>
        <v>437852</v>
      </c>
      <c r="D43" s="35">
        <f t="shared" si="2"/>
        <v>455156</v>
      </c>
      <c r="E43" s="19">
        <f t="shared" si="2"/>
        <v>400342</v>
      </c>
      <c r="F43" s="19">
        <f t="shared" si="2"/>
        <v>355893</v>
      </c>
      <c r="G43" s="19">
        <f t="shared" ref="G43:I43" si="3">SUM(G38:G42)</f>
        <v>374049</v>
      </c>
      <c r="H43" s="19">
        <f t="shared" si="3"/>
        <v>335711</v>
      </c>
      <c r="I43" s="19">
        <f t="shared" si="3"/>
        <v>256542</v>
      </c>
    </row>
    <row r="44" spans="2:10" s="1" customFormat="1">
      <c r="B44" s="32" t="s">
        <v>50</v>
      </c>
      <c r="C44" s="62">
        <f t="shared" ref="C44:F44" si="4">C43</f>
        <v>437852</v>
      </c>
      <c r="D44" s="35">
        <f t="shared" si="4"/>
        <v>455156</v>
      </c>
      <c r="E44" s="19">
        <f t="shared" si="4"/>
        <v>400342</v>
      </c>
      <c r="F44" s="19">
        <f t="shared" si="4"/>
        <v>355893</v>
      </c>
      <c r="G44" s="19">
        <f t="shared" ref="G44:I44" si="5">G43</f>
        <v>374049</v>
      </c>
      <c r="H44" s="19">
        <f t="shared" si="5"/>
        <v>335711</v>
      </c>
      <c r="I44" s="19">
        <f t="shared" si="5"/>
        <v>256542</v>
      </c>
    </row>
    <row r="45" spans="2:10" s="1" customFormat="1">
      <c r="B45" s="33"/>
      <c r="C45" s="63"/>
      <c r="D45" s="36"/>
      <c r="E45" s="34"/>
      <c r="F45" s="34"/>
      <c r="G45" s="34"/>
      <c r="H45" s="34"/>
      <c r="I45" s="34"/>
    </row>
    <row r="46" spans="2:10" s="1" customFormat="1">
      <c r="B46" s="32" t="s">
        <v>51</v>
      </c>
      <c r="C46" s="62">
        <f>C44+C35</f>
        <v>1027568</v>
      </c>
      <c r="D46" s="35">
        <f>D44+D35</f>
        <v>970074</v>
      </c>
      <c r="E46" s="19">
        <f>E35+E44</f>
        <v>897704</v>
      </c>
      <c r="F46" s="19">
        <f>F35+F44</f>
        <v>796753</v>
      </c>
      <c r="G46" s="19">
        <f t="shared" ref="G46:I46" si="6">G35+G44</f>
        <v>727119</v>
      </c>
      <c r="H46" s="19">
        <f t="shared" si="6"/>
        <v>658317</v>
      </c>
      <c r="I46" s="19">
        <f t="shared" si="6"/>
        <v>556981</v>
      </c>
    </row>
    <row r="47" spans="2:10" s="1" customFormat="1" ht="6.75" customHeight="1">
      <c r="B47" s="3"/>
      <c r="C47" s="3"/>
      <c r="D47" s="3"/>
      <c r="E47" s="2"/>
      <c r="F47" s="2"/>
      <c r="G47" s="2"/>
      <c r="H47" s="2"/>
      <c r="I47" s="3"/>
      <c r="J47" s="4"/>
    </row>
    <row r="48" spans="2:10" s="1" customFormat="1">
      <c r="B48" s="21" t="s">
        <v>19</v>
      </c>
      <c r="C48" s="65"/>
      <c r="D48" s="65"/>
      <c r="E48" s="65"/>
      <c r="F48" s="65"/>
      <c r="G48" s="65"/>
      <c r="H48" s="65"/>
      <c r="I48" s="65"/>
    </row>
    <row r="49" spans="2:4" s="1" customFormat="1">
      <c r="B49" s="21" t="s">
        <v>76</v>
      </c>
      <c r="C49" s="21"/>
      <c r="D49" s="21"/>
    </row>
    <row r="50" spans="2:4" s="1" customFormat="1"/>
    <row r="51" spans="2:4" s="1" customFormat="1"/>
    <row r="52" spans="2:4" s="1" customFormat="1"/>
    <row r="53" spans="2:4" s="1" customFormat="1"/>
    <row r="54" spans="2:4" s="1" customFormat="1"/>
    <row r="55" spans="2:4" s="1" customFormat="1"/>
    <row r="56" spans="2:4" s="1" customFormat="1"/>
    <row r="57" spans="2:4" s="1" customFormat="1"/>
    <row r="58" spans="2:4" s="1" customFormat="1"/>
    <row r="59" spans="2:4" s="1" customFormat="1"/>
    <row r="60" spans="2:4" s="1" customFormat="1"/>
    <row r="61" spans="2:4" s="1" customFormat="1"/>
    <row r="62" spans="2:4" s="1" customFormat="1"/>
    <row r="63" spans="2:4" s="1" customFormat="1"/>
    <row r="64" spans="2: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</sheetData>
  <mergeCells count="2">
    <mergeCell ref="B4:I5"/>
    <mergeCell ref="B7:B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2" manualBreakCount="2">
    <brk id="6" min="7" max="47" man="1"/>
    <brk id="7" min="7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SPRAW. Z DOCH. CAŁK.-roczne</vt:lpstr>
      <vt:lpstr>SPRAW. Z DOCH. CAŁK-kwartalnie</vt:lpstr>
      <vt:lpstr>SPRAW. Z SYT. FINANSOWEJ</vt:lpstr>
      <vt:lpstr>'SPRAW. Z DOCH. CAŁK.-roczne'!Obszar_wydruku</vt:lpstr>
      <vt:lpstr>'SPRAW. Z DOCH. CAŁK-kwartalnie'!Obszar_wydruku</vt:lpstr>
      <vt:lpstr>'SPRAW. Z SYT. FINANSOWEJ'!Obszar_wydruku</vt:lpstr>
    </vt:vector>
  </TitlesOfParts>
  <Company>X-Trade Brokers Dom Maklerski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Tanajewska</dc:creator>
  <cp:lastModifiedBy>Sebastian Kostrzyński</cp:lastModifiedBy>
  <cp:lastPrinted>2017-03-20T09:45:54Z</cp:lastPrinted>
  <dcterms:created xsi:type="dcterms:W3CDTF">2016-09-30T11:56:16Z</dcterms:created>
  <dcterms:modified xsi:type="dcterms:W3CDTF">2019-08-22T08:20:53Z</dcterms:modified>
</cp:coreProperties>
</file>